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5"/>
  </bookViews>
  <sheets>
    <sheet name="Final" sheetId="7" r:id="rId1"/>
    <sheet name="GTAP_names" sheetId="3" r:id="rId2"/>
    <sheet name="Agg_inputs" sheetId="2" r:id="rId3"/>
    <sheet name="IEA_big_bal" sheetId="1" r:id="rId4"/>
    <sheet name="v9_regions" sheetId="4" r:id="rId5"/>
    <sheet name="EIA_supp" sheetId="5" r:id="rId6"/>
    <sheet name="scrap" sheetId="6" r:id="rId7"/>
  </sheets>
  <definedNames>
    <definedName name="_xlnm._FilterDatabase" localSheetId="4" hidden="1">v9_regions!$A$1:$C$1</definedName>
  </definedNames>
  <calcPr calcId="152511"/>
</workbook>
</file>

<file path=xl/calcChain.xml><?xml version="1.0" encoding="utf-8"?>
<calcChain xmlns="http://schemas.openxmlformats.org/spreadsheetml/2006/main">
  <c r="FU12" i="7" l="1"/>
  <c r="FL12" i="7"/>
  <c r="FJ12" i="7"/>
  <c r="FG12" i="7"/>
  <c r="FF12" i="7"/>
  <c r="FE12" i="7"/>
  <c r="FD12" i="7"/>
  <c r="FC12" i="7"/>
  <c r="FB12" i="7"/>
  <c r="FA12" i="7"/>
  <c r="EZ12" i="7"/>
  <c r="EY12" i="7"/>
  <c r="EX12" i="7"/>
  <c r="EW12" i="7"/>
  <c r="EV12" i="7"/>
  <c r="EU12" i="7"/>
  <c r="ET12" i="7"/>
  <c r="ES12" i="7"/>
  <c r="ER12" i="7"/>
  <c r="EQ12" i="7"/>
  <c r="EP12" i="7"/>
  <c r="EO12" i="7"/>
  <c r="EN12" i="7"/>
  <c r="EM12" i="7"/>
  <c r="FW12" i="7" s="1"/>
  <c r="EL12" i="7"/>
  <c r="EK12" i="7"/>
  <c r="EJ12" i="7"/>
  <c r="EI12" i="7"/>
  <c r="EH12" i="7"/>
  <c r="EG12" i="7"/>
  <c r="EF12" i="7"/>
  <c r="EE12" i="7"/>
  <c r="ED12" i="7"/>
  <c r="EC12" i="7"/>
  <c r="EB12" i="7"/>
  <c r="EA12" i="7"/>
  <c r="DZ12" i="7"/>
  <c r="DY12" i="7"/>
  <c r="DX12" i="7"/>
  <c r="DW12" i="7"/>
  <c r="DV12" i="7"/>
  <c r="DU12" i="7"/>
  <c r="DT12" i="7"/>
  <c r="DS12" i="7"/>
  <c r="DR12" i="7"/>
  <c r="DQ12" i="7"/>
  <c r="DP12" i="7"/>
  <c r="DO12" i="7"/>
  <c r="DN12" i="7"/>
  <c r="DM12" i="7"/>
  <c r="DL12" i="7"/>
  <c r="DK12" i="7"/>
  <c r="DJ12" i="7"/>
  <c r="DI12" i="7"/>
  <c r="DH12" i="7"/>
  <c r="DG12" i="7"/>
  <c r="DF12" i="7"/>
  <c r="DE12" i="7"/>
  <c r="DD12" i="7"/>
  <c r="DC12" i="7"/>
  <c r="DB12" i="7"/>
  <c r="DA12" i="7"/>
  <c r="CZ12" i="7"/>
  <c r="CY12" i="7"/>
  <c r="CX12" i="7"/>
  <c r="CW12" i="7"/>
  <c r="CV12" i="7"/>
  <c r="CU12" i="7"/>
  <c r="CT12" i="7"/>
  <c r="CS12" i="7"/>
  <c r="CR12" i="7"/>
  <c r="CQ12" i="7"/>
  <c r="CP12" i="7"/>
  <c r="CO12" i="7"/>
  <c r="CN12" i="7"/>
  <c r="CM12" i="7"/>
  <c r="CL12" i="7"/>
  <c r="CK12" i="7"/>
  <c r="CJ12" i="7"/>
  <c r="CI12" i="7"/>
  <c r="FY12" i="7" s="1"/>
  <c r="CH12" i="7"/>
  <c r="CG12" i="7"/>
  <c r="CF12" i="7"/>
  <c r="CE12" i="7"/>
  <c r="CD12" i="7"/>
  <c r="CC12" i="7"/>
  <c r="CB12" i="7"/>
  <c r="CA12" i="7"/>
  <c r="BZ12" i="7"/>
  <c r="BY12" i="7"/>
  <c r="BX12" i="7"/>
  <c r="BW12" i="7"/>
  <c r="BV12" i="7"/>
  <c r="BU12" i="7"/>
  <c r="BT12" i="7"/>
  <c r="FT12" i="7" s="1"/>
  <c r="BS12" i="7"/>
  <c r="FX12" i="7" s="1"/>
  <c r="BR12" i="7"/>
  <c r="BQ12" i="7"/>
  <c r="BP12" i="7"/>
  <c r="BO12" i="7"/>
  <c r="BN12" i="7"/>
  <c r="BM12" i="7"/>
  <c r="BL12" i="7"/>
  <c r="BK12" i="7"/>
  <c r="BJ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GF12" i="7" s="1"/>
  <c r="AS12" i="7"/>
  <c r="AR12" i="7"/>
  <c r="AQ12" i="7"/>
  <c r="AP12" i="7"/>
  <c r="AO12" i="7"/>
  <c r="AN12" i="7"/>
  <c r="AM12" i="7"/>
  <c r="AL12" i="7"/>
  <c r="AK12" i="7"/>
  <c r="FR12" i="7" s="1"/>
  <c r="AJ12" i="7"/>
  <c r="AI12" i="7"/>
  <c r="AH12" i="7"/>
  <c r="GB12" i="7" s="1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FV12" i="7" s="1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GD12" i="7" s="1"/>
  <c r="C12" i="7"/>
  <c r="B12" i="7"/>
  <c r="A12" i="7"/>
  <c r="FL11" i="7"/>
  <c r="FJ11" i="7"/>
  <c r="FG11" i="7"/>
  <c r="FF11" i="7"/>
  <c r="FE11" i="7"/>
  <c r="FD11" i="7"/>
  <c r="FC11" i="7"/>
  <c r="FB11" i="7"/>
  <c r="FA11" i="7"/>
  <c r="EZ11" i="7"/>
  <c r="EY11" i="7"/>
  <c r="EX11" i="7"/>
  <c r="EW11" i="7"/>
  <c r="EV11" i="7"/>
  <c r="EU11" i="7"/>
  <c r="ET11" i="7"/>
  <c r="ES11" i="7"/>
  <c r="ER11" i="7"/>
  <c r="EQ11" i="7"/>
  <c r="EP11" i="7"/>
  <c r="EO11" i="7"/>
  <c r="EN11" i="7"/>
  <c r="EM11" i="7"/>
  <c r="FW11" i="7" s="1"/>
  <c r="EL11" i="7"/>
  <c r="EK11" i="7"/>
  <c r="EJ11" i="7"/>
  <c r="EI11" i="7"/>
  <c r="EH11" i="7"/>
  <c r="EG11" i="7"/>
  <c r="EF11" i="7"/>
  <c r="EE11" i="7"/>
  <c r="ED11" i="7"/>
  <c r="EC11" i="7"/>
  <c r="EB11" i="7"/>
  <c r="GF11" i="7" s="1"/>
  <c r="EA11" i="7"/>
  <c r="DZ11" i="7"/>
  <c r="DY11" i="7"/>
  <c r="DX11" i="7"/>
  <c r="DW11" i="7"/>
  <c r="DV11" i="7"/>
  <c r="DU11" i="7"/>
  <c r="DT11" i="7"/>
  <c r="DS11" i="7"/>
  <c r="DR11" i="7"/>
  <c r="DQ11" i="7"/>
  <c r="DP11" i="7"/>
  <c r="DO11" i="7"/>
  <c r="DN11" i="7"/>
  <c r="DM11" i="7"/>
  <c r="DL11" i="7"/>
  <c r="DK11" i="7"/>
  <c r="DJ11" i="7"/>
  <c r="DI11" i="7"/>
  <c r="DH11" i="7"/>
  <c r="DG11" i="7"/>
  <c r="DF11" i="7"/>
  <c r="DE11" i="7"/>
  <c r="DD11" i="7"/>
  <c r="DC11" i="7"/>
  <c r="DB11" i="7"/>
  <c r="DA11" i="7"/>
  <c r="CZ11" i="7"/>
  <c r="CY11" i="7"/>
  <c r="CX11" i="7"/>
  <c r="CW11" i="7"/>
  <c r="CV11" i="7"/>
  <c r="CU11" i="7"/>
  <c r="CT11" i="7"/>
  <c r="CS11" i="7"/>
  <c r="CR11" i="7"/>
  <c r="CQ11" i="7"/>
  <c r="CP11" i="7"/>
  <c r="CO11" i="7"/>
  <c r="FU11" i="7" s="1"/>
  <c r="CN11" i="7"/>
  <c r="CM11" i="7"/>
  <c r="CL11" i="7"/>
  <c r="CK11" i="7"/>
  <c r="CJ11" i="7"/>
  <c r="CI11" i="7"/>
  <c r="FY11" i="7" s="1"/>
  <c r="CH11" i="7"/>
  <c r="CG11" i="7"/>
  <c r="CF11" i="7"/>
  <c r="CE11" i="7"/>
  <c r="CD11" i="7"/>
  <c r="CC11" i="7"/>
  <c r="CB11" i="7"/>
  <c r="CA11" i="7"/>
  <c r="BZ11" i="7"/>
  <c r="BY11" i="7"/>
  <c r="BX11" i="7"/>
  <c r="BW11" i="7"/>
  <c r="BV11" i="7"/>
  <c r="BU11" i="7"/>
  <c r="BT11" i="7"/>
  <c r="FT11" i="7" s="1"/>
  <c r="BS11" i="7"/>
  <c r="FX11" i="7" s="1"/>
  <c r="BR11" i="7"/>
  <c r="BQ11" i="7"/>
  <c r="BP11" i="7"/>
  <c r="BO11" i="7"/>
  <c r="BN11" i="7"/>
  <c r="BM11" i="7"/>
  <c r="BL11" i="7"/>
  <c r="BK11" i="7"/>
  <c r="BJ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AL11" i="7"/>
  <c r="AK11" i="7"/>
  <c r="FR11" i="7" s="1"/>
  <c r="AJ11" i="7"/>
  <c r="AI11" i="7"/>
  <c r="AH11" i="7"/>
  <c r="GB11" i="7" s="1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FV11" i="7" s="1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GD11" i="7" s="1"/>
  <c r="C11" i="7"/>
  <c r="B11" i="7"/>
  <c r="A11" i="7"/>
  <c r="FU10" i="7"/>
  <c r="FL10" i="7"/>
  <c r="FJ10" i="7"/>
  <c r="FG10" i="7"/>
  <c r="FF10" i="7"/>
  <c r="FE10" i="7"/>
  <c r="FD10" i="7"/>
  <c r="FC10" i="7"/>
  <c r="FB10" i="7"/>
  <c r="FA10" i="7"/>
  <c r="EZ10" i="7"/>
  <c r="EY10" i="7"/>
  <c r="EX10" i="7"/>
  <c r="EW10" i="7"/>
  <c r="EV10" i="7"/>
  <c r="EU10" i="7"/>
  <c r="ET10" i="7"/>
  <c r="ES10" i="7"/>
  <c r="ER10" i="7"/>
  <c r="EQ10" i="7"/>
  <c r="EP10" i="7"/>
  <c r="EO10" i="7"/>
  <c r="EN10" i="7"/>
  <c r="FW10" i="7" s="1"/>
  <c r="EM10" i="7"/>
  <c r="EL10" i="7"/>
  <c r="EK10" i="7"/>
  <c r="EJ10" i="7"/>
  <c r="EI10" i="7"/>
  <c r="EH10" i="7"/>
  <c r="EG10" i="7"/>
  <c r="EF10" i="7"/>
  <c r="EE10" i="7"/>
  <c r="ED10" i="7"/>
  <c r="EC10" i="7"/>
  <c r="EB10" i="7"/>
  <c r="EA10" i="7"/>
  <c r="DZ10" i="7"/>
  <c r="DY10" i="7"/>
  <c r="DX10" i="7"/>
  <c r="DW10" i="7"/>
  <c r="DV10" i="7"/>
  <c r="DU10" i="7"/>
  <c r="DT10" i="7"/>
  <c r="DS10" i="7"/>
  <c r="DR10" i="7"/>
  <c r="DQ10" i="7"/>
  <c r="DP10" i="7"/>
  <c r="DO10" i="7"/>
  <c r="DN10" i="7"/>
  <c r="DM10" i="7"/>
  <c r="DL10" i="7"/>
  <c r="DK10" i="7"/>
  <c r="DJ10" i="7"/>
  <c r="DI10" i="7"/>
  <c r="DH10" i="7"/>
  <c r="DG10" i="7"/>
  <c r="DF10" i="7"/>
  <c r="DE10" i="7"/>
  <c r="DD10" i="7"/>
  <c r="DC10" i="7"/>
  <c r="DB10" i="7"/>
  <c r="DA10" i="7"/>
  <c r="CZ10" i="7"/>
  <c r="CY10" i="7"/>
  <c r="CX10" i="7"/>
  <c r="CW10" i="7"/>
  <c r="CV10" i="7"/>
  <c r="CU10" i="7"/>
  <c r="CT10" i="7"/>
  <c r="CS10" i="7"/>
  <c r="CR10" i="7"/>
  <c r="CQ10" i="7"/>
  <c r="CP10" i="7"/>
  <c r="CO10" i="7"/>
  <c r="CN10" i="7"/>
  <c r="CM10" i="7"/>
  <c r="CL10" i="7"/>
  <c r="CK10" i="7"/>
  <c r="CJ10" i="7"/>
  <c r="CI10" i="7"/>
  <c r="FY10" i="7" s="1"/>
  <c r="CH10" i="7"/>
  <c r="FX10" i="7" s="1"/>
  <c r="CG10" i="7"/>
  <c r="CF10" i="7"/>
  <c r="CE10" i="7"/>
  <c r="CD10" i="7"/>
  <c r="CC10" i="7"/>
  <c r="CB10" i="7"/>
  <c r="CA10" i="7"/>
  <c r="BZ10" i="7"/>
  <c r="BY10" i="7"/>
  <c r="BX10" i="7"/>
  <c r="BW10" i="7"/>
  <c r="BV10" i="7"/>
  <c r="BU10" i="7"/>
  <c r="BT10" i="7"/>
  <c r="FT10" i="7" s="1"/>
  <c r="BS10" i="7"/>
  <c r="BR10" i="7"/>
  <c r="BQ10" i="7"/>
  <c r="BP10" i="7"/>
  <c r="BO10" i="7"/>
  <c r="BN10" i="7"/>
  <c r="BM10" i="7"/>
  <c r="BL10" i="7"/>
  <c r="BK10" i="7"/>
  <c r="BJ10" i="7"/>
  <c r="BI10" i="7"/>
  <c r="BH10" i="7"/>
  <c r="BG10" i="7"/>
  <c r="BF10" i="7"/>
  <c r="BE10" i="7"/>
  <c r="BD10" i="7"/>
  <c r="BC10" i="7"/>
  <c r="BB10" i="7"/>
  <c r="GB10" i="7" s="1"/>
  <c r="BA10" i="7"/>
  <c r="AZ10" i="7"/>
  <c r="AY10" i="7"/>
  <c r="AX10" i="7"/>
  <c r="AW10" i="7"/>
  <c r="AV10" i="7"/>
  <c r="AU10" i="7"/>
  <c r="AT10" i="7"/>
  <c r="GF10" i="7" s="1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FV10" i="7" s="1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FR10" i="7" s="1"/>
  <c r="E10" i="7"/>
  <c r="D10" i="7"/>
  <c r="GD10" i="7" s="1"/>
  <c r="C10" i="7"/>
  <c r="B10" i="7"/>
  <c r="A10" i="7"/>
  <c r="FY9" i="7"/>
  <c r="FL9" i="7"/>
  <c r="FJ9" i="7"/>
  <c r="FG9" i="7"/>
  <c r="FF9" i="7"/>
  <c r="FE9" i="7"/>
  <c r="FD9" i="7"/>
  <c r="FC9" i="7"/>
  <c r="FB9" i="7"/>
  <c r="FA9" i="7"/>
  <c r="EZ9" i="7"/>
  <c r="EY9" i="7"/>
  <c r="EX9" i="7"/>
  <c r="EW9" i="7"/>
  <c r="EV9" i="7"/>
  <c r="EU9" i="7"/>
  <c r="ET9" i="7"/>
  <c r="ES9" i="7"/>
  <c r="ER9" i="7"/>
  <c r="EQ9" i="7"/>
  <c r="EP9" i="7"/>
  <c r="EO9" i="7"/>
  <c r="EN9" i="7"/>
  <c r="EM9" i="7"/>
  <c r="FW9" i="7" s="1"/>
  <c r="EL9" i="7"/>
  <c r="EK9" i="7"/>
  <c r="EJ9" i="7"/>
  <c r="EI9" i="7"/>
  <c r="EH9" i="7"/>
  <c r="EG9" i="7"/>
  <c r="EF9" i="7"/>
  <c r="EE9" i="7"/>
  <c r="ED9" i="7"/>
  <c r="EC9" i="7"/>
  <c r="EB9" i="7"/>
  <c r="EA9" i="7"/>
  <c r="DZ9" i="7"/>
  <c r="DY9" i="7"/>
  <c r="DX9" i="7"/>
  <c r="DW9" i="7"/>
  <c r="DV9" i="7"/>
  <c r="DU9" i="7"/>
  <c r="DT9" i="7"/>
  <c r="DS9" i="7"/>
  <c r="DR9" i="7"/>
  <c r="DQ9" i="7"/>
  <c r="DP9" i="7"/>
  <c r="DO9" i="7"/>
  <c r="DN9" i="7"/>
  <c r="DM9" i="7"/>
  <c r="DL9" i="7"/>
  <c r="DK9" i="7"/>
  <c r="DJ9" i="7"/>
  <c r="DI9" i="7"/>
  <c r="DH9" i="7"/>
  <c r="DG9" i="7"/>
  <c r="DF9" i="7"/>
  <c r="DE9" i="7"/>
  <c r="DD9" i="7"/>
  <c r="DC9" i="7"/>
  <c r="DB9" i="7"/>
  <c r="DA9" i="7"/>
  <c r="CZ9" i="7"/>
  <c r="CY9" i="7"/>
  <c r="CX9" i="7"/>
  <c r="CW9" i="7"/>
  <c r="CV9" i="7"/>
  <c r="CU9" i="7"/>
  <c r="CT9" i="7"/>
  <c r="CS9" i="7"/>
  <c r="CR9" i="7"/>
  <c r="CQ9" i="7"/>
  <c r="CP9" i="7"/>
  <c r="CO9" i="7"/>
  <c r="FU9" i="7" s="1"/>
  <c r="CN9" i="7"/>
  <c r="CM9" i="7"/>
  <c r="CL9" i="7"/>
  <c r="CK9" i="7"/>
  <c r="CJ9" i="7"/>
  <c r="CI9" i="7"/>
  <c r="CH9" i="7"/>
  <c r="CG9" i="7"/>
  <c r="CF9" i="7"/>
  <c r="CE9" i="7"/>
  <c r="CD9" i="7"/>
  <c r="CC9" i="7"/>
  <c r="CB9" i="7"/>
  <c r="CA9" i="7"/>
  <c r="BZ9" i="7"/>
  <c r="BY9" i="7"/>
  <c r="BX9" i="7"/>
  <c r="BW9" i="7"/>
  <c r="BV9" i="7"/>
  <c r="BU9" i="7"/>
  <c r="BT9" i="7"/>
  <c r="FT9" i="7" s="1"/>
  <c r="BS9" i="7"/>
  <c r="FX9" i="7" s="1"/>
  <c r="BR9" i="7"/>
  <c r="BQ9" i="7"/>
  <c r="BP9" i="7"/>
  <c r="BO9" i="7"/>
  <c r="BN9" i="7"/>
  <c r="BM9" i="7"/>
  <c r="BL9" i="7"/>
  <c r="BK9" i="7"/>
  <c r="BJ9" i="7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AV9" i="7"/>
  <c r="AU9" i="7"/>
  <c r="AT9" i="7"/>
  <c r="GF9" i="7" s="1"/>
  <c r="AS9" i="7"/>
  <c r="AR9" i="7"/>
  <c r="AQ9" i="7"/>
  <c r="AP9" i="7"/>
  <c r="AO9" i="7"/>
  <c r="AN9" i="7"/>
  <c r="AM9" i="7"/>
  <c r="AL9" i="7"/>
  <c r="AK9" i="7"/>
  <c r="FR9" i="7" s="1"/>
  <c r="AJ9" i="7"/>
  <c r="AI9" i="7"/>
  <c r="AH9" i="7"/>
  <c r="GB9" i="7" s="1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FV9" i="7" s="1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GD9" i="7" s="1"/>
  <c r="C9" i="7"/>
  <c r="B9" i="7"/>
  <c r="A9" i="7"/>
  <c r="FU8" i="7"/>
  <c r="FL8" i="7"/>
  <c r="FJ8" i="7"/>
  <c r="FG8" i="7"/>
  <c r="FF8" i="7"/>
  <c r="FE8" i="7"/>
  <c r="FD8" i="7"/>
  <c r="FC8" i="7"/>
  <c r="FB8" i="7"/>
  <c r="FA8" i="7"/>
  <c r="EZ8" i="7"/>
  <c r="EY8" i="7"/>
  <c r="EX8" i="7"/>
  <c r="EW8" i="7"/>
  <c r="EV8" i="7"/>
  <c r="EU8" i="7"/>
  <c r="ET8" i="7"/>
  <c r="ES8" i="7"/>
  <c r="ER8" i="7"/>
  <c r="EQ8" i="7"/>
  <c r="EP8" i="7"/>
  <c r="EO8" i="7"/>
  <c r="EN8" i="7"/>
  <c r="EM8" i="7"/>
  <c r="FW8" i="7" s="1"/>
  <c r="EL8" i="7"/>
  <c r="EK8" i="7"/>
  <c r="EJ8" i="7"/>
  <c r="FX8" i="7" s="1"/>
  <c r="EI8" i="7"/>
  <c r="EH8" i="7"/>
  <c r="EG8" i="7"/>
  <c r="EF8" i="7"/>
  <c r="EE8" i="7"/>
  <c r="ED8" i="7"/>
  <c r="EC8" i="7"/>
  <c r="EB8" i="7"/>
  <c r="GF8" i="7" s="1"/>
  <c r="EA8" i="7"/>
  <c r="DZ8" i="7"/>
  <c r="DY8" i="7"/>
  <c r="DX8" i="7"/>
  <c r="DW8" i="7"/>
  <c r="DV8" i="7"/>
  <c r="DU8" i="7"/>
  <c r="DT8" i="7"/>
  <c r="DS8" i="7"/>
  <c r="DR8" i="7"/>
  <c r="DQ8" i="7"/>
  <c r="DP8" i="7"/>
  <c r="DO8" i="7"/>
  <c r="DN8" i="7"/>
  <c r="DM8" i="7"/>
  <c r="DL8" i="7"/>
  <c r="DK8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K8" i="7"/>
  <c r="CJ8" i="7"/>
  <c r="CI8" i="7"/>
  <c r="FY8" i="7" s="1"/>
  <c r="CH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FT8" i="7" s="1"/>
  <c r="BS8" i="7"/>
  <c r="BR8" i="7"/>
  <c r="BQ8" i="7"/>
  <c r="BP8" i="7"/>
  <c r="BO8" i="7"/>
  <c r="BN8" i="7"/>
  <c r="BM8" i="7"/>
  <c r="BL8" i="7"/>
  <c r="FR8" i="7" s="1"/>
  <c r="BK8" i="7"/>
  <c r="BJ8" i="7"/>
  <c r="BI8" i="7"/>
  <c r="BH8" i="7"/>
  <c r="BG8" i="7"/>
  <c r="BF8" i="7"/>
  <c r="BE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GB8" i="7" s="1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FV8" i="7" s="1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GD8" i="7" s="1"/>
  <c r="C8" i="7"/>
  <c r="B8" i="7"/>
  <c r="A8" i="7"/>
  <c r="FW7" i="7"/>
  <c r="FL7" i="7"/>
  <c r="FJ7" i="7"/>
  <c r="FG7" i="7"/>
  <c r="FF7" i="7"/>
  <c r="FE7" i="7"/>
  <c r="FD7" i="7"/>
  <c r="FC7" i="7"/>
  <c r="FB7" i="7"/>
  <c r="FA7" i="7"/>
  <c r="EZ7" i="7"/>
  <c r="EY7" i="7"/>
  <c r="EX7" i="7"/>
  <c r="EW7" i="7"/>
  <c r="EV7" i="7"/>
  <c r="EU7" i="7"/>
  <c r="ET7" i="7"/>
  <c r="ES7" i="7"/>
  <c r="ER7" i="7"/>
  <c r="EQ7" i="7"/>
  <c r="EP7" i="7"/>
  <c r="EO7" i="7"/>
  <c r="EN7" i="7"/>
  <c r="EM7" i="7"/>
  <c r="EL7" i="7"/>
  <c r="EK7" i="7"/>
  <c r="EJ7" i="7"/>
  <c r="EI7" i="7"/>
  <c r="EH7" i="7"/>
  <c r="EG7" i="7"/>
  <c r="EF7" i="7"/>
  <c r="EE7" i="7"/>
  <c r="ED7" i="7"/>
  <c r="EC7" i="7"/>
  <c r="EB7" i="7"/>
  <c r="EA7" i="7"/>
  <c r="DZ7" i="7"/>
  <c r="DY7" i="7"/>
  <c r="DX7" i="7"/>
  <c r="DW7" i="7"/>
  <c r="DV7" i="7"/>
  <c r="DU7" i="7"/>
  <c r="DT7" i="7"/>
  <c r="DS7" i="7"/>
  <c r="DR7" i="7"/>
  <c r="DQ7" i="7"/>
  <c r="DP7" i="7"/>
  <c r="DO7" i="7"/>
  <c r="DN7" i="7"/>
  <c r="DM7" i="7"/>
  <c r="DL7" i="7"/>
  <c r="DK7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FU7" i="7" s="1"/>
  <c r="CN7" i="7"/>
  <c r="CM7" i="7"/>
  <c r="CL7" i="7"/>
  <c r="CK7" i="7"/>
  <c r="CJ7" i="7"/>
  <c r="CI7" i="7"/>
  <c r="FY7" i="7" s="1"/>
  <c r="CH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FT7" i="7" s="1"/>
  <c r="BS7" i="7"/>
  <c r="FX7" i="7" s="1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GB7" i="7" s="1"/>
  <c r="BA7" i="7"/>
  <c r="AZ7" i="7"/>
  <c r="AY7" i="7"/>
  <c r="AX7" i="7"/>
  <c r="AW7" i="7"/>
  <c r="AV7" i="7"/>
  <c r="AU7" i="7"/>
  <c r="AT7" i="7"/>
  <c r="GF7" i="7" s="1"/>
  <c r="AS7" i="7"/>
  <c r="AR7" i="7"/>
  <c r="AQ7" i="7"/>
  <c r="AP7" i="7"/>
  <c r="AO7" i="7"/>
  <c r="AN7" i="7"/>
  <c r="AM7" i="7"/>
  <c r="AL7" i="7"/>
  <c r="AK7" i="7"/>
  <c r="FR7" i="7" s="1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FV7" i="7" s="1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GD7" i="7" s="1"/>
  <c r="C7" i="7"/>
  <c r="B7" i="7"/>
  <c r="A7" i="7"/>
  <c r="GD6" i="7"/>
  <c r="FL6" i="7"/>
  <c r="FJ6" i="7"/>
  <c r="FG6" i="7"/>
  <c r="FF6" i="7"/>
  <c r="FE6" i="7"/>
  <c r="FD6" i="7"/>
  <c r="FC6" i="7"/>
  <c r="FB6" i="7"/>
  <c r="FA6" i="7"/>
  <c r="EZ6" i="7"/>
  <c r="EY6" i="7"/>
  <c r="EX6" i="7"/>
  <c r="EW6" i="7"/>
  <c r="EV6" i="7"/>
  <c r="EU6" i="7"/>
  <c r="ET6" i="7"/>
  <c r="ES6" i="7"/>
  <c r="ER6" i="7"/>
  <c r="EQ6" i="7"/>
  <c r="EP6" i="7"/>
  <c r="EO6" i="7"/>
  <c r="EN6" i="7"/>
  <c r="EM6" i="7"/>
  <c r="FW6" i="7" s="1"/>
  <c r="EL6" i="7"/>
  <c r="EK6" i="7"/>
  <c r="EJ6" i="7"/>
  <c r="EI6" i="7"/>
  <c r="EH6" i="7"/>
  <c r="EG6" i="7"/>
  <c r="EF6" i="7"/>
  <c r="EE6" i="7"/>
  <c r="ED6" i="7"/>
  <c r="EC6" i="7"/>
  <c r="EB6" i="7"/>
  <c r="EA6" i="7"/>
  <c r="DZ6" i="7"/>
  <c r="DY6" i="7"/>
  <c r="DX6" i="7"/>
  <c r="DW6" i="7"/>
  <c r="DV6" i="7"/>
  <c r="DU6" i="7"/>
  <c r="DT6" i="7"/>
  <c r="DS6" i="7"/>
  <c r="DR6" i="7"/>
  <c r="DQ6" i="7"/>
  <c r="DP6" i="7"/>
  <c r="DO6" i="7"/>
  <c r="DN6" i="7"/>
  <c r="DM6" i="7"/>
  <c r="DL6" i="7"/>
  <c r="DK6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FU6" i="7" s="1"/>
  <c r="CN6" i="7"/>
  <c r="CM6" i="7"/>
  <c r="CL6" i="7"/>
  <c r="CK6" i="7"/>
  <c r="CJ6" i="7"/>
  <c r="CI6" i="7"/>
  <c r="FY6" i="7" s="1"/>
  <c r="CH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FT6" i="7" s="1"/>
  <c r="BS6" i="7"/>
  <c r="FX6" i="7" s="1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FV6" i="7" s="1"/>
  <c r="BE6" i="7"/>
  <c r="BD6" i="7"/>
  <c r="BC6" i="7"/>
  <c r="BB6" i="7"/>
  <c r="BA6" i="7"/>
  <c r="AZ6" i="7"/>
  <c r="AY6" i="7"/>
  <c r="AX6" i="7"/>
  <c r="AW6" i="7"/>
  <c r="AV6" i="7"/>
  <c r="AU6" i="7"/>
  <c r="AT6" i="7"/>
  <c r="GF6" i="7" s="1"/>
  <c r="AS6" i="7"/>
  <c r="AR6" i="7"/>
  <c r="AQ6" i="7"/>
  <c r="AP6" i="7"/>
  <c r="AO6" i="7"/>
  <c r="AN6" i="7"/>
  <c r="AM6" i="7"/>
  <c r="AL6" i="7"/>
  <c r="AK6" i="7"/>
  <c r="FR6" i="7" s="1"/>
  <c r="AJ6" i="7"/>
  <c r="AI6" i="7"/>
  <c r="AH6" i="7"/>
  <c r="GB6" i="7" s="1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A6" i="7"/>
  <c r="FU5" i="7"/>
  <c r="FL5" i="7"/>
  <c r="FJ5" i="7"/>
  <c r="FG5" i="7"/>
  <c r="FF5" i="7"/>
  <c r="FE5" i="7"/>
  <c r="FD5" i="7"/>
  <c r="FC5" i="7"/>
  <c r="FB5" i="7"/>
  <c r="FA5" i="7"/>
  <c r="EZ5" i="7"/>
  <c r="EY5" i="7"/>
  <c r="EX5" i="7"/>
  <c r="EW5" i="7"/>
  <c r="EV5" i="7"/>
  <c r="EU5" i="7"/>
  <c r="ET5" i="7"/>
  <c r="ES5" i="7"/>
  <c r="ER5" i="7"/>
  <c r="EQ5" i="7"/>
  <c r="EP5" i="7"/>
  <c r="EO5" i="7"/>
  <c r="EN5" i="7"/>
  <c r="EM5" i="7"/>
  <c r="FW5" i="7" s="1"/>
  <c r="EL5" i="7"/>
  <c r="EK5" i="7"/>
  <c r="EJ5" i="7"/>
  <c r="EI5" i="7"/>
  <c r="EH5" i="7"/>
  <c r="EG5" i="7"/>
  <c r="EF5" i="7"/>
  <c r="EE5" i="7"/>
  <c r="ED5" i="7"/>
  <c r="EC5" i="7"/>
  <c r="EB5" i="7"/>
  <c r="EA5" i="7"/>
  <c r="DZ5" i="7"/>
  <c r="DY5" i="7"/>
  <c r="DX5" i="7"/>
  <c r="DW5" i="7"/>
  <c r="DV5" i="7"/>
  <c r="DU5" i="7"/>
  <c r="DT5" i="7"/>
  <c r="DS5" i="7"/>
  <c r="DR5" i="7"/>
  <c r="DQ5" i="7"/>
  <c r="DP5" i="7"/>
  <c r="DO5" i="7"/>
  <c r="DN5" i="7"/>
  <c r="DM5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K5" i="7"/>
  <c r="CJ5" i="7"/>
  <c r="CI5" i="7"/>
  <c r="FY5" i="7" s="1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FT5" i="7" s="1"/>
  <c r="BS5" i="7"/>
  <c r="FX5" i="7" s="1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GF5" i="7" s="1"/>
  <c r="AS5" i="7"/>
  <c r="AR5" i="7"/>
  <c r="AQ5" i="7"/>
  <c r="AP5" i="7"/>
  <c r="AO5" i="7"/>
  <c r="AN5" i="7"/>
  <c r="AM5" i="7"/>
  <c r="AL5" i="7"/>
  <c r="AK5" i="7"/>
  <c r="FR5" i="7" s="1"/>
  <c r="AJ5" i="7"/>
  <c r="AI5" i="7"/>
  <c r="AH5" i="7"/>
  <c r="GB5" i="7" s="1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FV5" i="7" s="1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GD5" i="7" s="1"/>
  <c r="C5" i="7"/>
  <c r="B5" i="7"/>
  <c r="A5" i="7"/>
  <c r="GB4" i="7"/>
  <c r="FL4" i="7"/>
  <c r="FJ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FW4" i="7" s="1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FU4" i="7" s="1"/>
  <c r="CN4" i="7"/>
  <c r="CM4" i="7"/>
  <c r="CL4" i="7"/>
  <c r="CK4" i="7"/>
  <c r="CJ4" i="7"/>
  <c r="CI4" i="7"/>
  <c r="FY4" i="7" s="1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FT4" i="7" s="1"/>
  <c r="BS4" i="7"/>
  <c r="FX4" i="7" s="1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GF4" i="7" s="1"/>
  <c r="AS4" i="7"/>
  <c r="AR4" i="7"/>
  <c r="AQ4" i="7"/>
  <c r="AP4" i="7"/>
  <c r="AO4" i="7"/>
  <c r="AN4" i="7"/>
  <c r="AM4" i="7"/>
  <c r="AL4" i="7"/>
  <c r="AK4" i="7"/>
  <c r="FR4" i="7" s="1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FV4" i="7" s="1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GD4" i="7" s="1"/>
  <c r="C4" i="7"/>
  <c r="B4" i="7"/>
  <c r="A4" i="7"/>
  <c r="FL3" i="7"/>
  <c r="FJ3" i="7"/>
  <c r="FG3" i="7"/>
  <c r="FF3" i="7"/>
  <c r="FE3" i="7"/>
  <c r="FD3" i="7"/>
  <c r="FC3" i="7"/>
  <c r="FB3" i="7"/>
  <c r="FA3" i="7"/>
  <c r="EZ3" i="7"/>
  <c r="EY3" i="7"/>
  <c r="EX3" i="7"/>
  <c r="EW3" i="7"/>
  <c r="EV3" i="7"/>
  <c r="EU3" i="7"/>
  <c r="ET3" i="7"/>
  <c r="ES3" i="7"/>
  <c r="ER3" i="7"/>
  <c r="EQ3" i="7"/>
  <c r="EP3" i="7"/>
  <c r="EO3" i="7"/>
  <c r="EN3" i="7"/>
  <c r="EM3" i="7"/>
  <c r="FW3" i="7" s="1"/>
  <c r="EL3" i="7"/>
  <c r="EK3" i="7"/>
  <c r="EJ3" i="7"/>
  <c r="EI3" i="7"/>
  <c r="EH3" i="7"/>
  <c r="EG3" i="7"/>
  <c r="EF3" i="7"/>
  <c r="EE3" i="7"/>
  <c r="ED3" i="7"/>
  <c r="EC3" i="7"/>
  <c r="EB3" i="7"/>
  <c r="EA3" i="7"/>
  <c r="DZ3" i="7"/>
  <c r="DY3" i="7"/>
  <c r="DX3" i="7"/>
  <c r="DW3" i="7"/>
  <c r="DV3" i="7"/>
  <c r="DU3" i="7"/>
  <c r="DT3" i="7"/>
  <c r="DS3" i="7"/>
  <c r="DR3" i="7"/>
  <c r="DQ3" i="7"/>
  <c r="DP3" i="7"/>
  <c r="DO3" i="7"/>
  <c r="DN3" i="7"/>
  <c r="DM3" i="7"/>
  <c r="DL3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FU3" i="7" s="1"/>
  <c r="CN3" i="7"/>
  <c r="CM3" i="7"/>
  <c r="CL3" i="7"/>
  <c r="CK3" i="7"/>
  <c r="CJ3" i="7"/>
  <c r="CI3" i="7"/>
  <c r="FY3" i="7" s="1"/>
  <c r="CH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FT3" i="7" s="1"/>
  <c r="BS3" i="7"/>
  <c r="FX3" i="7" s="1"/>
  <c r="BR3" i="7"/>
  <c r="BQ3" i="7"/>
  <c r="BP3" i="7"/>
  <c r="BO3" i="7"/>
  <c r="BN3" i="7"/>
  <c r="BM3" i="7"/>
  <c r="BL3" i="7"/>
  <c r="BK3" i="7"/>
  <c r="BJ3" i="7"/>
  <c r="BI3" i="7"/>
  <c r="BH3" i="7"/>
  <c r="BG3" i="7"/>
  <c r="BF3" i="7"/>
  <c r="BE3" i="7"/>
  <c r="BD3" i="7"/>
  <c r="BC3" i="7"/>
  <c r="BB3" i="7"/>
  <c r="BA3" i="7"/>
  <c r="AZ3" i="7"/>
  <c r="AY3" i="7"/>
  <c r="AX3" i="7"/>
  <c r="AW3" i="7"/>
  <c r="AV3" i="7"/>
  <c r="AU3" i="7"/>
  <c r="AT3" i="7"/>
  <c r="GF3" i="7" s="1"/>
  <c r="AS3" i="7"/>
  <c r="AR3" i="7"/>
  <c r="AQ3" i="7"/>
  <c r="AP3" i="7"/>
  <c r="AO3" i="7"/>
  <c r="AN3" i="7"/>
  <c r="AM3" i="7"/>
  <c r="AL3" i="7"/>
  <c r="AK3" i="7"/>
  <c r="FR3" i="7" s="1"/>
  <c r="AJ3" i="7"/>
  <c r="AI3" i="7"/>
  <c r="AH3" i="7"/>
  <c r="GB3" i="7" s="1"/>
  <c r="AG3" i="7"/>
  <c r="AF3" i="7"/>
  <c r="AE3" i="7"/>
  <c r="AD3" i="7"/>
  <c r="AC3" i="7"/>
  <c r="AB3" i="7"/>
  <c r="AA3" i="7"/>
  <c r="Z3" i="7"/>
  <c r="Y3" i="7"/>
  <c r="X3" i="7"/>
  <c r="W3" i="7"/>
  <c r="V3" i="7"/>
  <c r="U3" i="7"/>
  <c r="T3" i="7"/>
  <c r="FV3" i="7" s="1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GD3" i="7" s="1"/>
  <c r="C3" i="7"/>
  <c r="B3" i="7"/>
  <c r="A3" i="7"/>
  <c r="FL2" i="7"/>
  <c r="FJ2" i="7"/>
  <c r="FG2" i="7"/>
  <c r="FF2" i="7"/>
  <c r="FE2" i="7"/>
  <c r="FD2" i="7"/>
  <c r="FC2" i="7"/>
  <c r="FB2" i="7"/>
  <c r="FA2" i="7"/>
  <c r="EZ2" i="7"/>
  <c r="EY2" i="7"/>
  <c r="EX2" i="7"/>
  <c r="EW2" i="7"/>
  <c r="EV2" i="7"/>
  <c r="EU2" i="7"/>
  <c r="ET2" i="7"/>
  <c r="ES2" i="7"/>
  <c r="ER2" i="7"/>
  <c r="EQ2" i="7"/>
  <c r="EP2" i="7"/>
  <c r="EO2" i="7"/>
  <c r="EN2" i="7"/>
  <c r="EM2" i="7"/>
  <c r="FW2" i="7" s="1"/>
  <c r="EL2" i="7"/>
  <c r="EK2" i="7"/>
  <c r="EJ2" i="7"/>
  <c r="EI2" i="7"/>
  <c r="EH2" i="7"/>
  <c r="EG2" i="7"/>
  <c r="EF2" i="7"/>
  <c r="EE2" i="7"/>
  <c r="ED2" i="7"/>
  <c r="EC2" i="7"/>
  <c r="EB2" i="7"/>
  <c r="EA2" i="7"/>
  <c r="DZ2" i="7"/>
  <c r="DY2" i="7"/>
  <c r="DX2" i="7"/>
  <c r="DW2" i="7"/>
  <c r="DV2" i="7"/>
  <c r="DU2" i="7"/>
  <c r="DT2" i="7"/>
  <c r="DS2" i="7"/>
  <c r="DR2" i="7"/>
  <c r="DQ2" i="7"/>
  <c r="DP2" i="7"/>
  <c r="DO2" i="7"/>
  <c r="DN2" i="7"/>
  <c r="DM2" i="7"/>
  <c r="DL2" i="7"/>
  <c r="DK2" i="7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FU2" i="7" s="1"/>
  <c r="CN2" i="7"/>
  <c r="CM2" i="7"/>
  <c r="CL2" i="7"/>
  <c r="CK2" i="7"/>
  <c r="CJ2" i="7"/>
  <c r="CI2" i="7"/>
  <c r="FY2" i="7" s="1"/>
  <c r="CH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FT2" i="7" s="1"/>
  <c r="BS2" i="7"/>
  <c r="FX2" i="7" s="1"/>
  <c r="BR2" i="7"/>
  <c r="BQ2" i="7"/>
  <c r="BP2" i="7"/>
  <c r="BO2" i="7"/>
  <c r="BN2" i="7"/>
  <c r="BM2" i="7"/>
  <c r="BL2" i="7"/>
  <c r="BK2" i="7"/>
  <c r="BJ2" i="7"/>
  <c r="BI2" i="7"/>
  <c r="BH2" i="7"/>
  <c r="BG2" i="7"/>
  <c r="BF2" i="7"/>
  <c r="BE2" i="7"/>
  <c r="BD2" i="7"/>
  <c r="BC2" i="7"/>
  <c r="BB2" i="7"/>
  <c r="BA2" i="7"/>
  <c r="AZ2" i="7"/>
  <c r="AY2" i="7"/>
  <c r="AX2" i="7"/>
  <c r="AW2" i="7"/>
  <c r="AV2" i="7"/>
  <c r="AU2" i="7"/>
  <c r="AT2" i="7"/>
  <c r="GF2" i="7" s="1"/>
  <c r="AS2" i="7"/>
  <c r="AR2" i="7"/>
  <c r="AQ2" i="7"/>
  <c r="AP2" i="7"/>
  <c r="AO2" i="7"/>
  <c r="AN2" i="7"/>
  <c r="AM2" i="7"/>
  <c r="AL2" i="7"/>
  <c r="AK2" i="7"/>
  <c r="AJ2" i="7"/>
  <c r="AI2" i="7"/>
  <c r="AH2" i="7"/>
  <c r="GB2" i="7" s="1"/>
  <c r="AG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FV2" i="7" s="1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FR2" i="7" s="1"/>
  <c r="E2" i="7"/>
  <c r="D2" i="7"/>
  <c r="GD2" i="7" s="1"/>
  <c r="C2" i="7"/>
  <c r="B2" i="7"/>
  <c r="A2" i="7"/>
  <c r="FG1" i="7"/>
  <c r="FF1" i="7"/>
  <c r="FE1" i="7"/>
  <c r="FD1" i="7"/>
  <c r="FC1" i="7"/>
  <c r="FB1" i="7"/>
  <c r="FA1" i="7"/>
  <c r="EZ1" i="7"/>
  <c r="EY1" i="7"/>
  <c r="EX1" i="7"/>
  <c r="EW1" i="7"/>
  <c r="EV1" i="7"/>
  <c r="EU1" i="7"/>
  <c r="ET1" i="7"/>
  <c r="ES1" i="7"/>
  <c r="ER1" i="7"/>
  <c r="EQ1" i="7"/>
  <c r="EP1" i="7"/>
  <c r="EO1" i="7"/>
  <c r="EN1" i="7"/>
  <c r="EM1" i="7"/>
  <c r="EL1" i="7"/>
  <c r="EK1" i="7"/>
  <c r="EJ1" i="7"/>
  <c r="EI1" i="7"/>
  <c r="EH1" i="7"/>
  <c r="EG1" i="7"/>
  <c r="EF1" i="7"/>
  <c r="EE1" i="7"/>
  <c r="ED1" i="7"/>
  <c r="EC1" i="7"/>
  <c r="EB1" i="7"/>
  <c r="EA1" i="7"/>
  <c r="DZ1" i="7"/>
  <c r="DY1" i="7"/>
  <c r="DX1" i="7"/>
  <c r="DW1" i="7"/>
  <c r="DV1" i="7"/>
  <c r="DU1" i="7"/>
  <c r="DT1" i="7"/>
  <c r="DS1" i="7"/>
  <c r="DR1" i="7"/>
  <c r="DQ1" i="7"/>
  <c r="DP1" i="7"/>
  <c r="DO1" i="7"/>
  <c r="DN1" i="7"/>
  <c r="DM1" i="7"/>
  <c r="DL1" i="7"/>
  <c r="DK1" i="7"/>
  <c r="DJ1" i="7"/>
  <c r="DI1" i="7"/>
  <c r="DH1" i="7"/>
  <c r="DG1" i="7"/>
  <c r="DF1" i="7"/>
  <c r="DE1" i="7"/>
  <c r="DD1" i="7"/>
  <c r="DC1" i="7"/>
  <c r="DB1" i="7"/>
  <c r="DA1" i="7"/>
  <c r="CZ1" i="7"/>
  <c r="CY1" i="7"/>
  <c r="CX1" i="7"/>
  <c r="CW1" i="7"/>
  <c r="CV1" i="7"/>
  <c r="CU1" i="7"/>
  <c r="CT1" i="7"/>
  <c r="CS1" i="7"/>
  <c r="CR1" i="7"/>
  <c r="CQ1" i="7"/>
  <c r="CP1" i="7"/>
  <c r="CO1" i="7"/>
  <c r="CN1" i="7"/>
  <c r="CM1" i="7"/>
  <c r="CL1" i="7"/>
  <c r="CK1" i="7"/>
  <c r="CJ1" i="7"/>
  <c r="CI1" i="7"/>
  <c r="CH1" i="7"/>
  <c r="CG1" i="7"/>
  <c r="CF1" i="7"/>
  <c r="CE1" i="7"/>
  <c r="CD1" i="7"/>
  <c r="CC1" i="7"/>
  <c r="CB1" i="7"/>
  <c r="CA1" i="7"/>
  <c r="BZ1" i="7"/>
  <c r="BY1" i="7"/>
  <c r="BX1" i="7"/>
  <c r="BW1" i="7"/>
  <c r="BV1" i="7"/>
  <c r="BU1" i="7"/>
  <c r="BT1" i="7"/>
  <c r="BS1" i="7"/>
  <c r="BR1" i="7"/>
  <c r="BQ1" i="7"/>
  <c r="BP1" i="7"/>
  <c r="BO1" i="7"/>
  <c r="BN1" i="7"/>
  <c r="BM1" i="7"/>
  <c r="BL1" i="7"/>
  <c r="BK1" i="7"/>
  <c r="BJ1" i="7"/>
  <c r="BI1" i="7"/>
  <c r="BH1" i="7"/>
  <c r="BG1" i="7"/>
  <c r="BF1" i="7"/>
  <c r="BE1" i="7"/>
  <c r="BD1" i="7"/>
  <c r="BC1" i="7"/>
  <c r="BB1" i="7"/>
  <c r="BA1" i="7"/>
  <c r="AZ1" i="7"/>
  <c r="AY1" i="7"/>
  <c r="AX1" i="7"/>
  <c r="AW1" i="7"/>
  <c r="AV1" i="7"/>
  <c r="AU1" i="7"/>
  <c r="AT1" i="7"/>
  <c r="AS1" i="7"/>
  <c r="AR1" i="7"/>
  <c r="AQ1" i="7"/>
  <c r="AP1" i="7"/>
  <c r="AO1" i="7"/>
  <c r="AN1" i="7"/>
  <c r="AM1" i="7"/>
  <c r="AL1" i="7"/>
  <c r="AK1" i="7"/>
  <c r="AJ1" i="7"/>
  <c r="AI1" i="7"/>
  <c r="AH1" i="7"/>
  <c r="AG1" i="7"/>
  <c r="AF1" i="7"/>
  <c r="AE1" i="7"/>
  <c r="AD1" i="7"/>
  <c r="AC1" i="7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E1" i="7"/>
  <c r="D1" i="7"/>
  <c r="C1" i="7"/>
  <c r="B1" i="7"/>
  <c r="GF3" i="3"/>
  <c r="GF4" i="3"/>
  <c r="GF5" i="3"/>
  <c r="GF6" i="3"/>
  <c r="GF7" i="3"/>
  <c r="GF8" i="3"/>
  <c r="GF9" i="3"/>
  <c r="GF10" i="3"/>
  <c r="GF11" i="3"/>
  <c r="GF12" i="3"/>
  <c r="GF2" i="3"/>
  <c r="GD3" i="3"/>
  <c r="GD4" i="3"/>
  <c r="GD5" i="3"/>
  <c r="GD6" i="3"/>
  <c r="GD7" i="3"/>
  <c r="GD8" i="3"/>
  <c r="GD9" i="3"/>
  <c r="GD10" i="3"/>
  <c r="GD11" i="3"/>
  <c r="GD12" i="3"/>
  <c r="GD2" i="3"/>
  <c r="GB3" i="3"/>
  <c r="GB4" i="3"/>
  <c r="GB5" i="3"/>
  <c r="GB6" i="3"/>
  <c r="GB7" i="3"/>
  <c r="GB8" i="3"/>
  <c r="GB9" i="3"/>
  <c r="GB10" i="3"/>
  <c r="GB11" i="3"/>
  <c r="GB12" i="3"/>
  <c r="GB2" i="3"/>
  <c r="FY3" i="3"/>
  <c r="FY4" i="3"/>
  <c r="FY5" i="3"/>
  <c r="FY6" i="3"/>
  <c r="FY7" i="3"/>
  <c r="FY8" i="3"/>
  <c r="FY9" i="3"/>
  <c r="FY10" i="3"/>
  <c r="FY11" i="3"/>
  <c r="FY12" i="3"/>
  <c r="FY2" i="3"/>
  <c r="FX3" i="3"/>
  <c r="FX4" i="3"/>
  <c r="FX5" i="3"/>
  <c r="FX6" i="3"/>
  <c r="FX7" i="3"/>
  <c r="FX8" i="3"/>
  <c r="FX9" i="3"/>
  <c r="FX10" i="3"/>
  <c r="FX11" i="3"/>
  <c r="FX12" i="3"/>
  <c r="FX2" i="3"/>
  <c r="FW3" i="3"/>
  <c r="FW4" i="3"/>
  <c r="FW5" i="3"/>
  <c r="FW6" i="3"/>
  <c r="FW7" i="3"/>
  <c r="FW8" i="3"/>
  <c r="FW9" i="3"/>
  <c r="FW10" i="3"/>
  <c r="FW11" i="3"/>
  <c r="FW12" i="3"/>
  <c r="FW2" i="3"/>
  <c r="FV3" i="3"/>
  <c r="FV4" i="3"/>
  <c r="FV5" i="3"/>
  <c r="FV6" i="3"/>
  <c r="FV7" i="3"/>
  <c r="FV8" i="3"/>
  <c r="FV9" i="3"/>
  <c r="FV10" i="3"/>
  <c r="FV11" i="3"/>
  <c r="FV12" i="3"/>
  <c r="FV2" i="3"/>
  <c r="FU3" i="3"/>
  <c r="FU4" i="3"/>
  <c r="FU5" i="3"/>
  <c r="FU6" i="3"/>
  <c r="FU7" i="3"/>
  <c r="FU8" i="3"/>
  <c r="FU9" i="3"/>
  <c r="FU10" i="3"/>
  <c r="FU11" i="3"/>
  <c r="FU12" i="3"/>
  <c r="FU2" i="3"/>
  <c r="FT3" i="3"/>
  <c r="FT4" i="3"/>
  <c r="FT5" i="3"/>
  <c r="FT6" i="3"/>
  <c r="FT7" i="3"/>
  <c r="FT8" i="3"/>
  <c r="FT9" i="3"/>
  <c r="FT10" i="3"/>
  <c r="FT11" i="3"/>
  <c r="FT12" i="3"/>
  <c r="FT2" i="3"/>
  <c r="FR12" i="3"/>
  <c r="FR11" i="3"/>
  <c r="FR10" i="3"/>
  <c r="FR9" i="3"/>
  <c r="FR8" i="3"/>
  <c r="FR7" i="3"/>
  <c r="FR6" i="3"/>
  <c r="FR5" i="3"/>
  <c r="FR4" i="3"/>
  <c r="FR3" i="3"/>
  <c r="FR2" i="3"/>
  <c r="M32" i="5"/>
  <c r="M33" i="5" s="1"/>
  <c r="L32" i="5"/>
  <c r="K32" i="5"/>
  <c r="J32" i="5"/>
  <c r="I32" i="5"/>
  <c r="M31" i="5"/>
  <c r="L31" i="5"/>
  <c r="K31" i="5"/>
  <c r="J31" i="5"/>
  <c r="I31" i="5"/>
  <c r="M30" i="5"/>
  <c r="L30" i="5"/>
  <c r="K30" i="5"/>
  <c r="J30" i="5"/>
  <c r="I30" i="5"/>
  <c r="M29" i="5"/>
  <c r="L29" i="5"/>
  <c r="K29" i="5"/>
  <c r="J29" i="5"/>
  <c r="I29" i="5"/>
  <c r="L33" i="5" l="1"/>
  <c r="S30" i="5" s="1"/>
  <c r="FH8" i="7"/>
  <c r="FH5" i="7"/>
  <c r="S32" i="5"/>
  <c r="K33" i="5"/>
  <c r="R29" i="5" s="1"/>
  <c r="P29" i="5"/>
  <c r="J33" i="5"/>
  <c r="I33" i="5"/>
  <c r="S31" i="5" l="1"/>
  <c r="FI5" i="7" s="1"/>
  <c r="FK5" i="7" s="1"/>
  <c r="S29" i="5"/>
  <c r="FM8" i="3"/>
  <c r="FM5" i="3"/>
  <c r="FM8" i="7"/>
  <c r="FM5" i="7"/>
  <c r="GJ5" i="7"/>
  <c r="GJ5" i="3"/>
  <c r="GJ8" i="3"/>
  <c r="GJ8" i="7"/>
  <c r="GJ10" i="7"/>
  <c r="GJ10" i="3"/>
  <c r="R31" i="5"/>
  <c r="FI10" i="7" s="1"/>
  <c r="FK10" i="7" s="1"/>
  <c r="R32" i="5"/>
  <c r="R30" i="5"/>
  <c r="FH10" i="7" s="1"/>
  <c r="P31" i="5"/>
  <c r="P32" i="5"/>
  <c r="Q32" i="5"/>
  <c r="Q31" i="5"/>
  <c r="Q30" i="5"/>
  <c r="Q29" i="5"/>
  <c r="P30" i="5"/>
  <c r="FI8" i="7" l="1"/>
  <c r="FK8" i="7" s="1"/>
  <c r="FM10" i="7"/>
  <c r="FM10" i="3"/>
  <c r="FH11" i="7"/>
  <c r="FH4" i="7"/>
  <c r="FH12" i="7"/>
  <c r="FH2" i="7"/>
  <c r="FH6" i="7"/>
  <c r="FH7" i="7"/>
  <c r="FH3" i="7"/>
  <c r="FH9" i="7"/>
  <c r="FI12" i="7"/>
  <c r="FK12" i="7" s="1"/>
  <c r="FI2" i="7"/>
  <c r="FK2" i="7" s="1"/>
  <c r="FI3" i="7"/>
  <c r="FK3" i="7" s="1"/>
  <c r="FI7" i="7"/>
  <c r="FK7" i="7" s="1"/>
  <c r="FI6" i="7"/>
  <c r="FK6" i="7" s="1"/>
  <c r="FI9" i="7"/>
  <c r="FK9" i="7" s="1"/>
  <c r="FI11" i="7"/>
  <c r="FK11" i="7" s="1"/>
  <c r="FI4" i="7"/>
  <c r="FK4" i="7" s="1"/>
  <c r="GJ7" i="7"/>
  <c r="GJ2" i="7"/>
  <c r="GJ12" i="3"/>
  <c r="GJ4" i="3"/>
  <c r="GJ9" i="7"/>
  <c r="GJ11" i="3"/>
  <c r="GJ3" i="3"/>
  <c r="GJ2" i="3"/>
  <c r="GJ11" i="7"/>
  <c r="GJ3" i="7"/>
  <c r="GJ9" i="3"/>
  <c r="GJ4" i="7"/>
  <c r="GJ7" i="3"/>
  <c r="GJ6" i="3"/>
  <c r="GJ12" i="7"/>
  <c r="GJ6" i="7"/>
  <c r="FM3" i="7"/>
  <c r="FM12" i="3"/>
  <c r="FM7" i="3"/>
  <c r="FM4" i="3"/>
  <c r="FM9" i="7"/>
  <c r="FM6" i="3"/>
  <c r="FM4" i="7"/>
  <c r="FM9" i="3"/>
  <c r="FM11" i="7"/>
  <c r="FM12" i="7"/>
  <c r="FM2" i="7"/>
  <c r="FM11" i="3"/>
  <c r="FM3" i="3"/>
  <c r="FM7" i="7"/>
  <c r="FM2" i="3"/>
  <c r="FM6" i="7"/>
  <c r="FL3" i="3"/>
  <c r="FL4" i="3"/>
  <c r="FL5" i="3"/>
  <c r="FL6" i="3"/>
  <c r="FL7" i="3"/>
  <c r="FL8" i="3"/>
  <c r="FL9" i="3"/>
  <c r="FL10" i="3"/>
  <c r="FL11" i="3"/>
  <c r="FL12" i="3"/>
  <c r="FL2" i="3"/>
  <c r="FJ3" i="3"/>
  <c r="FJ4" i="3"/>
  <c r="FJ5" i="3"/>
  <c r="FJ6" i="3"/>
  <c r="FJ7" i="3"/>
  <c r="FJ8" i="3"/>
  <c r="FJ9" i="3"/>
  <c r="FJ10" i="3"/>
  <c r="FJ11" i="3"/>
  <c r="FJ12" i="3"/>
  <c r="FJ2" i="3"/>
  <c r="FI12" i="3"/>
  <c r="FI11" i="3"/>
  <c r="FI10" i="3"/>
  <c r="FI9" i="3"/>
  <c r="FI8" i="3"/>
  <c r="FI7" i="3"/>
  <c r="FI6" i="3"/>
  <c r="FI5" i="3"/>
  <c r="FI4" i="3"/>
  <c r="FI3" i="3"/>
  <c r="FI2" i="3"/>
  <c r="FH12" i="3"/>
  <c r="FH11" i="3"/>
  <c r="FH10" i="3"/>
  <c r="FH9" i="3"/>
  <c r="FH8" i="3"/>
  <c r="FH7" i="3"/>
  <c r="FH6" i="3"/>
  <c r="FH5" i="3"/>
  <c r="FH4" i="3"/>
  <c r="FH3" i="3"/>
  <c r="FH2" i="3"/>
  <c r="FG1" i="3" l="1"/>
  <c r="FF1" i="3"/>
  <c r="FE1" i="3"/>
  <c r="FD1" i="3"/>
  <c r="FC1" i="3"/>
  <c r="FB1" i="3"/>
  <c r="FA1" i="3"/>
  <c r="EZ1" i="3"/>
  <c r="EY1" i="3"/>
  <c r="EX1" i="3"/>
  <c r="EW1" i="3"/>
  <c r="EV1" i="3"/>
  <c r="EU1" i="3"/>
  <c r="ET1" i="3"/>
  <c r="ES1" i="3"/>
  <c r="ER1" i="3"/>
  <c r="EQ1" i="3"/>
  <c r="EP1" i="3"/>
  <c r="EO1" i="3"/>
  <c r="EN1" i="3"/>
  <c r="EM1" i="3"/>
  <c r="EL1" i="3"/>
  <c r="EK1" i="3"/>
  <c r="EJ1" i="3"/>
  <c r="EI1" i="3"/>
  <c r="EH1" i="3"/>
  <c r="EG1" i="3"/>
  <c r="EF1" i="3"/>
  <c r="EE1" i="3"/>
  <c r="ED1" i="3"/>
  <c r="EC1" i="3"/>
  <c r="EB1" i="3"/>
  <c r="EA1" i="3"/>
  <c r="DZ1" i="3"/>
  <c r="DY1" i="3"/>
  <c r="DX1" i="3"/>
  <c r="DW1" i="3"/>
  <c r="DV1" i="3"/>
  <c r="DU1" i="3"/>
  <c r="DT1" i="3"/>
  <c r="DS1" i="3"/>
  <c r="DR1" i="3"/>
  <c r="DQ1" i="3"/>
  <c r="DP1" i="3"/>
  <c r="DO1" i="3"/>
  <c r="DN1" i="3"/>
  <c r="DM1" i="3"/>
  <c r="DL1" i="3"/>
  <c r="DK1" i="3"/>
  <c r="DJ1" i="3"/>
  <c r="DI1" i="3"/>
  <c r="DH1" i="3"/>
  <c r="DG1" i="3"/>
  <c r="DF1" i="3"/>
  <c r="DE1" i="3"/>
  <c r="DD1" i="3"/>
  <c r="DC1" i="3"/>
  <c r="DB1" i="3"/>
  <c r="DA1" i="3"/>
  <c r="CZ1" i="3"/>
  <c r="CY1" i="3"/>
  <c r="CX1" i="3"/>
  <c r="CW1" i="3"/>
  <c r="CV1" i="3"/>
  <c r="CU1" i="3"/>
  <c r="CT1" i="3"/>
  <c r="CS1" i="3"/>
  <c r="CR1" i="3"/>
  <c r="CQ1" i="3"/>
  <c r="CP1" i="3"/>
  <c r="CO1" i="3"/>
  <c r="CN1" i="3"/>
  <c r="CM1" i="3"/>
  <c r="CL1" i="3"/>
  <c r="CK1" i="3"/>
  <c r="CJ1" i="3"/>
  <c r="CI1" i="3"/>
  <c r="CH1" i="3"/>
  <c r="CG1" i="3"/>
  <c r="CF1" i="3"/>
  <c r="CE1" i="3"/>
  <c r="CD1" i="3"/>
  <c r="CC1" i="3"/>
  <c r="CB1" i="3"/>
  <c r="CA1" i="3"/>
  <c r="BZ1" i="3"/>
  <c r="BY1" i="3"/>
  <c r="BX1" i="3"/>
  <c r="BW1" i="3"/>
  <c r="BV1" i="3"/>
  <c r="BU1" i="3"/>
  <c r="BT1" i="3"/>
  <c r="BS1" i="3"/>
  <c r="BR1" i="3"/>
  <c r="BQ1" i="3"/>
  <c r="BP1" i="3"/>
  <c r="BO1" i="3"/>
  <c r="BN1" i="3"/>
  <c r="BM1" i="3"/>
  <c r="BL1" i="3"/>
  <c r="BK1" i="3"/>
  <c r="BJ1" i="3"/>
  <c r="BI1" i="3"/>
  <c r="BH1" i="3"/>
  <c r="BG1" i="3"/>
  <c r="BF1" i="3"/>
  <c r="BE1" i="3"/>
  <c r="BD1" i="3"/>
  <c r="BC1" i="3"/>
  <c r="BB1" i="3"/>
  <c r="BA1" i="3"/>
  <c r="AZ1" i="3"/>
  <c r="AY1" i="3"/>
  <c r="AX1" i="3"/>
  <c r="AW1" i="3"/>
  <c r="AV1" i="3"/>
  <c r="AU1" i="3"/>
  <c r="AT1" i="3"/>
  <c r="AS1" i="3"/>
  <c r="AR1" i="3"/>
  <c r="AQ1" i="3"/>
  <c r="AP1" i="3"/>
  <c r="AO1" i="3"/>
  <c r="AN1" i="3"/>
  <c r="AM1" i="3"/>
  <c r="AL1" i="3"/>
  <c r="AK1" i="3"/>
  <c r="AJ1" i="3"/>
  <c r="AI1" i="3"/>
  <c r="AH1" i="3"/>
  <c r="AG1" i="3"/>
  <c r="AF1" i="3"/>
  <c r="AE1" i="3"/>
  <c r="AD1" i="3"/>
  <c r="AC1" i="3"/>
  <c r="AB1" i="3"/>
  <c r="AA1" i="3"/>
  <c r="Z1" i="3"/>
  <c r="Y1" i="3"/>
  <c r="X1" i="3"/>
  <c r="W1" i="3"/>
  <c r="V1" i="3"/>
  <c r="U1" i="3"/>
  <c r="T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E1" i="3"/>
  <c r="D1" i="3"/>
  <c r="C1" i="3"/>
  <c r="C4" i="2" l="1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B4" i="2"/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D14" i="2" s="1"/>
  <c r="BD15" i="2" s="1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P14" i="2" s="1"/>
  <c r="DP15" i="2" s="1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F14" i="2" s="1"/>
  <c r="EF15" i="2" s="1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B7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B6" i="2"/>
  <c r="B3" i="2"/>
  <c r="C3" i="2"/>
  <c r="C14" i="2"/>
  <c r="C15" i="2" s="1"/>
  <c r="B5" i="2"/>
  <c r="C5" i="2"/>
  <c r="B8" i="2"/>
  <c r="C8" i="2"/>
  <c r="B9" i="2"/>
  <c r="C9" i="2"/>
  <c r="B10" i="2"/>
  <c r="C10" i="2"/>
  <c r="D3" i="2"/>
  <c r="E3" i="2"/>
  <c r="F3" i="2"/>
  <c r="G3" i="2"/>
  <c r="G14" i="2" s="1"/>
  <c r="G15" i="2" s="1"/>
  <c r="H3" i="2"/>
  <c r="I3" i="2"/>
  <c r="J3" i="2"/>
  <c r="K3" i="2"/>
  <c r="L3" i="2"/>
  <c r="M3" i="2"/>
  <c r="N3" i="2"/>
  <c r="O3" i="2"/>
  <c r="O14" i="2" s="1"/>
  <c r="O15" i="2" s="1"/>
  <c r="P3" i="2"/>
  <c r="Q3" i="2"/>
  <c r="R3" i="2"/>
  <c r="S3" i="2"/>
  <c r="T3" i="2"/>
  <c r="U3" i="2"/>
  <c r="V3" i="2"/>
  <c r="W3" i="2"/>
  <c r="W14" i="2" s="1"/>
  <c r="W15" i="2" s="1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U14" i="2" s="1"/>
  <c r="AU15" i="2" s="1"/>
  <c r="AV3" i="2"/>
  <c r="AW3" i="2"/>
  <c r="AX3" i="2"/>
  <c r="AY3" i="2"/>
  <c r="AZ3" i="2"/>
  <c r="BA3" i="2"/>
  <c r="BB3" i="2"/>
  <c r="BC3" i="2"/>
  <c r="BC14" i="2" s="1"/>
  <c r="BC15" i="2" s="1"/>
  <c r="BD3" i="2"/>
  <c r="BE3" i="2"/>
  <c r="BF3" i="2"/>
  <c r="BG3" i="2"/>
  <c r="BH3" i="2"/>
  <c r="BI3" i="2"/>
  <c r="BJ3" i="2"/>
  <c r="BK3" i="2"/>
  <c r="BK14" i="2" s="1"/>
  <c r="BK15" i="2" s="1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I14" i="2" s="1"/>
  <c r="CI15" i="2" s="1"/>
  <c r="CJ3" i="2"/>
  <c r="CK3" i="2"/>
  <c r="CL3" i="2"/>
  <c r="CM3" i="2"/>
  <c r="CN3" i="2"/>
  <c r="CO3" i="2"/>
  <c r="CP3" i="2"/>
  <c r="CQ3" i="2"/>
  <c r="CQ14" i="2" s="1"/>
  <c r="CQ15" i="2" s="1"/>
  <c r="CR3" i="2"/>
  <c r="CS3" i="2"/>
  <c r="CT3" i="2"/>
  <c r="CU3" i="2"/>
  <c r="CV3" i="2"/>
  <c r="CW3" i="2"/>
  <c r="CX3" i="2"/>
  <c r="CY3" i="2"/>
  <c r="CY14" i="2" s="1"/>
  <c r="CY15" i="2" s="1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O14" i="2" s="1"/>
  <c r="DO15" i="2" s="1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E14" i="2" s="1"/>
  <c r="EE15" i="2" s="1"/>
  <c r="EF3" i="2"/>
  <c r="EG3" i="2"/>
  <c r="EH3" i="2"/>
  <c r="EI3" i="2"/>
  <c r="EJ3" i="2"/>
  <c r="EK3" i="2"/>
  <c r="EL3" i="2"/>
  <c r="EM3" i="2"/>
  <c r="EM14" i="2" s="1"/>
  <c r="EM15" i="2" s="1"/>
  <c r="EN3" i="2"/>
  <c r="EO3" i="2"/>
  <c r="EP3" i="2"/>
  <c r="EQ3" i="2"/>
  <c r="ER3" i="2"/>
  <c r="ES3" i="2"/>
  <c r="ET3" i="2"/>
  <c r="EU3" i="2"/>
  <c r="EU14" i="2" s="1"/>
  <c r="EU15" i="2" s="1"/>
  <c r="EV3" i="2"/>
  <c r="EW3" i="2"/>
  <c r="EX3" i="2"/>
  <c r="EY3" i="2"/>
  <c r="EZ3" i="2"/>
  <c r="FA3" i="2"/>
  <c r="FB3" i="2"/>
  <c r="FC3" i="2"/>
  <c r="FD3" i="2"/>
  <c r="FE3" i="2"/>
  <c r="FF3" i="2"/>
  <c r="FG3" i="2"/>
  <c r="F14" i="2"/>
  <c r="F15" i="2" s="1"/>
  <c r="N14" i="2"/>
  <c r="N15" i="2" s="1"/>
  <c r="AD14" i="2"/>
  <c r="AD15" i="2" s="1"/>
  <c r="AT14" i="2"/>
  <c r="AT15" i="2" s="1"/>
  <c r="BB14" i="2"/>
  <c r="BB15" i="2" s="1"/>
  <c r="BJ14" i="2"/>
  <c r="BJ15" i="2" s="1"/>
  <c r="BR14" i="2"/>
  <c r="BR15" i="2" s="1"/>
  <c r="BZ14" i="2"/>
  <c r="BZ15" i="2" s="1"/>
  <c r="CP14" i="2"/>
  <c r="CP15" i="2" s="1"/>
  <c r="DF14" i="2"/>
  <c r="DF15" i="2" s="1"/>
  <c r="DN14" i="2"/>
  <c r="DN15" i="2" s="1"/>
  <c r="DV14" i="2"/>
  <c r="DV15" i="2" s="1"/>
  <c r="ED14" i="2"/>
  <c r="ED15" i="2" s="1"/>
  <c r="EL14" i="2"/>
  <c r="EL15" i="2" s="1"/>
  <c r="FB14" i="2"/>
  <c r="FB15" i="2" s="1"/>
  <c r="D5" i="2"/>
  <c r="E5" i="2"/>
  <c r="F5" i="2"/>
  <c r="G5" i="2"/>
  <c r="H5" i="2"/>
  <c r="I5" i="2"/>
  <c r="J5" i="2"/>
  <c r="K5" i="2"/>
  <c r="L5" i="2"/>
  <c r="M5" i="2"/>
  <c r="M14" i="2" s="1"/>
  <c r="M15" i="2" s="1"/>
  <c r="N5" i="2"/>
  <c r="O5" i="2"/>
  <c r="P5" i="2"/>
  <c r="Q5" i="2"/>
  <c r="R5" i="2"/>
  <c r="S5" i="2"/>
  <c r="T5" i="2"/>
  <c r="U5" i="2"/>
  <c r="U14" i="2" s="1"/>
  <c r="U15" i="2" s="1"/>
  <c r="V5" i="2"/>
  <c r="W5" i="2"/>
  <c r="X5" i="2"/>
  <c r="Y5" i="2"/>
  <c r="Z5" i="2"/>
  <c r="AA5" i="2"/>
  <c r="AB5" i="2"/>
  <c r="AC5" i="2"/>
  <c r="AC14" i="2" s="1"/>
  <c r="AC15" i="2" s="1"/>
  <c r="AD5" i="2"/>
  <c r="AE5" i="2"/>
  <c r="AF5" i="2"/>
  <c r="AG5" i="2"/>
  <c r="AH5" i="2"/>
  <c r="AI5" i="2"/>
  <c r="AJ5" i="2"/>
  <c r="AK5" i="2"/>
  <c r="AK14" i="2" s="1"/>
  <c r="AK15" i="2" s="1"/>
  <c r="AL5" i="2"/>
  <c r="AM5" i="2"/>
  <c r="AN5" i="2"/>
  <c r="AO5" i="2"/>
  <c r="AP5" i="2"/>
  <c r="AQ5" i="2"/>
  <c r="AR5" i="2"/>
  <c r="AS5" i="2"/>
  <c r="AS14" i="2" s="1"/>
  <c r="AS15" i="2" s="1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I14" i="2" s="1"/>
  <c r="BI15" i="2" s="1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Y14" i="2" s="1"/>
  <c r="BY15" i="2" s="1"/>
  <c r="BZ5" i="2"/>
  <c r="CA5" i="2"/>
  <c r="CB5" i="2"/>
  <c r="CC5" i="2"/>
  <c r="CD5" i="2"/>
  <c r="CE5" i="2"/>
  <c r="CF5" i="2"/>
  <c r="CG5" i="2"/>
  <c r="CG14" i="2" s="1"/>
  <c r="CG15" i="2" s="1"/>
  <c r="CH5" i="2"/>
  <c r="CI5" i="2"/>
  <c r="CJ5" i="2"/>
  <c r="CK5" i="2"/>
  <c r="CL5" i="2"/>
  <c r="CM5" i="2"/>
  <c r="CN5" i="2"/>
  <c r="CO5" i="2"/>
  <c r="CO14" i="2" s="1"/>
  <c r="CO15" i="2" s="1"/>
  <c r="CP5" i="2"/>
  <c r="CQ5" i="2"/>
  <c r="CR5" i="2"/>
  <c r="CS5" i="2"/>
  <c r="CT5" i="2"/>
  <c r="CU5" i="2"/>
  <c r="CV5" i="2"/>
  <c r="CW5" i="2"/>
  <c r="CW14" i="2" s="1"/>
  <c r="CW15" i="2" s="1"/>
  <c r="CX5" i="2"/>
  <c r="CY5" i="2"/>
  <c r="CZ5" i="2"/>
  <c r="DA5" i="2"/>
  <c r="DB5" i="2"/>
  <c r="DC5" i="2"/>
  <c r="DD5" i="2"/>
  <c r="DE5" i="2"/>
  <c r="DE14" i="2" s="1"/>
  <c r="DE15" i="2" s="1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U14" i="2" s="1"/>
  <c r="DU15" i="2" s="1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K14" i="2" s="1"/>
  <c r="EK15" i="2" s="1"/>
  <c r="EL5" i="2"/>
  <c r="EM5" i="2"/>
  <c r="EN5" i="2"/>
  <c r="EO5" i="2"/>
  <c r="EP5" i="2"/>
  <c r="EQ5" i="2"/>
  <c r="ER5" i="2"/>
  <c r="ES5" i="2"/>
  <c r="ES14" i="2" s="1"/>
  <c r="ES15" i="2" s="1"/>
  <c r="ET5" i="2"/>
  <c r="EU5" i="2"/>
  <c r="EV5" i="2"/>
  <c r="EW5" i="2"/>
  <c r="EX5" i="2"/>
  <c r="EY5" i="2"/>
  <c r="EZ5" i="2"/>
  <c r="FA5" i="2"/>
  <c r="FA14" i="2" s="1"/>
  <c r="FA15" i="2" s="1"/>
  <c r="FB5" i="2"/>
  <c r="FC5" i="2"/>
  <c r="FC14" i="2" s="1"/>
  <c r="FC15" i="2" s="1"/>
  <c r="FD5" i="2"/>
  <c r="FE5" i="2"/>
  <c r="FF5" i="2"/>
  <c r="FG5" i="2"/>
  <c r="D14" i="2"/>
  <c r="D15" i="2" s="1"/>
  <c r="L14" i="2"/>
  <c r="L15" i="2" s="1"/>
  <c r="V14" i="2"/>
  <c r="V15" i="2" s="1"/>
  <c r="AB14" i="2"/>
  <c r="AB15" i="2" s="1"/>
  <c r="AR14" i="2"/>
  <c r="AR15" i="2" s="1"/>
  <c r="AZ14" i="2"/>
  <c r="AZ15" i="2" s="1"/>
  <c r="BH14" i="2"/>
  <c r="BH15" i="2" s="1"/>
  <c r="BP14" i="2"/>
  <c r="BP15" i="2" s="1"/>
  <c r="BX14" i="2"/>
  <c r="BX15" i="2" s="1"/>
  <c r="CH14" i="2"/>
  <c r="CH15" i="2" s="1"/>
  <c r="CN14" i="2"/>
  <c r="CN15" i="2" s="1"/>
  <c r="DD14" i="2"/>
  <c r="DD15" i="2" s="1"/>
  <c r="DL14" i="2"/>
  <c r="DL15" i="2" s="1"/>
  <c r="DT14" i="2"/>
  <c r="DT15" i="2" s="1"/>
  <c r="EB14" i="2"/>
  <c r="EB15" i="2" s="1"/>
  <c r="EJ14" i="2"/>
  <c r="EJ15" i="2" s="1"/>
  <c r="ET14" i="2"/>
  <c r="ET15" i="2" s="1"/>
  <c r="EZ14" i="2"/>
  <c r="EZ15" i="2" s="1"/>
  <c r="K14" i="2"/>
  <c r="K15" i="2" s="1"/>
  <c r="S14" i="2"/>
  <c r="S15" i="2" s="1"/>
  <c r="AA14" i="2"/>
  <c r="AA15" i="2" s="1"/>
  <c r="AI14" i="2"/>
  <c r="AI15" i="2" s="1"/>
  <c r="AQ14" i="2"/>
  <c r="AQ15" i="2" s="1"/>
  <c r="BA14" i="2"/>
  <c r="BA15" i="2" s="1"/>
  <c r="BG14" i="2"/>
  <c r="BG15" i="2" s="1"/>
  <c r="BW14" i="2"/>
  <c r="BW15" i="2" s="1"/>
  <c r="CE14" i="2"/>
  <c r="CE15" i="2" s="1"/>
  <c r="CM14" i="2"/>
  <c r="CM15" i="2" s="1"/>
  <c r="CU14" i="2"/>
  <c r="CU15" i="2" s="1"/>
  <c r="DC14" i="2"/>
  <c r="DC15" i="2" s="1"/>
  <c r="DM14" i="2"/>
  <c r="DM15" i="2" s="1"/>
  <c r="DS14" i="2"/>
  <c r="DS15" i="2" s="1"/>
  <c r="EI14" i="2"/>
  <c r="EI15" i="2" s="1"/>
  <c r="EQ14" i="2"/>
  <c r="EQ15" i="2" s="1"/>
  <c r="EY14" i="2"/>
  <c r="EY15" i="2" s="1"/>
  <c r="FG14" i="2"/>
  <c r="FG15" i="2" s="1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T14" i="2" s="1"/>
  <c r="T15" i="2" s="1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F14" i="2" s="1"/>
  <c r="CF15" i="2" s="1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R14" i="2" s="1"/>
  <c r="ER15" i="2" s="1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Y14" i="2" s="1"/>
  <c r="AY15" i="2" s="1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CZ9" i="2"/>
  <c r="DA9" i="2"/>
  <c r="DB9" i="2"/>
  <c r="DC9" i="2"/>
  <c r="DD9" i="2"/>
  <c r="DE9" i="2"/>
  <c r="DF9" i="2"/>
  <c r="DG9" i="2"/>
  <c r="DH9" i="2"/>
  <c r="DI9" i="2"/>
  <c r="DJ9" i="2"/>
  <c r="DK9" i="2"/>
  <c r="DK14" i="2" s="1"/>
  <c r="DK15" i="2" s="1"/>
  <c r="DL9" i="2"/>
  <c r="DM9" i="2"/>
  <c r="DN9" i="2"/>
  <c r="DO9" i="2"/>
  <c r="DP9" i="2"/>
  <c r="DQ9" i="2"/>
  <c r="DR9" i="2"/>
  <c r="DS9" i="2"/>
  <c r="DT9" i="2"/>
  <c r="DU9" i="2"/>
  <c r="DV9" i="2"/>
  <c r="DW9" i="2"/>
  <c r="DX9" i="2"/>
  <c r="DY9" i="2"/>
  <c r="DZ9" i="2"/>
  <c r="EA9" i="2"/>
  <c r="EB9" i="2"/>
  <c r="EC9" i="2"/>
  <c r="ED9" i="2"/>
  <c r="EE9" i="2"/>
  <c r="EF9" i="2"/>
  <c r="EG9" i="2"/>
  <c r="EH9" i="2"/>
  <c r="EI9" i="2"/>
  <c r="EJ9" i="2"/>
  <c r="EK9" i="2"/>
  <c r="EL9" i="2"/>
  <c r="EM9" i="2"/>
  <c r="EN9" i="2"/>
  <c r="EO9" i="2"/>
  <c r="EP9" i="2"/>
  <c r="EQ9" i="2"/>
  <c r="ER9" i="2"/>
  <c r="ES9" i="2"/>
  <c r="ET9" i="2"/>
  <c r="EU9" i="2"/>
  <c r="EV9" i="2"/>
  <c r="EW9" i="2"/>
  <c r="EX9" i="2"/>
  <c r="EY9" i="2"/>
  <c r="EZ9" i="2"/>
  <c r="FA9" i="2"/>
  <c r="FB9" i="2"/>
  <c r="FC9" i="2"/>
  <c r="FD9" i="2"/>
  <c r="FE9" i="2"/>
  <c r="FF9" i="2"/>
  <c r="FG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DF10" i="2"/>
  <c r="DG10" i="2"/>
  <c r="DH10" i="2"/>
  <c r="DI10" i="2"/>
  <c r="DJ10" i="2"/>
  <c r="DK10" i="2"/>
  <c r="DL10" i="2"/>
  <c r="DM10" i="2"/>
  <c r="DN10" i="2"/>
  <c r="DO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H14" i="2"/>
  <c r="H15" i="2" s="1"/>
  <c r="BT14" i="2"/>
  <c r="BT15" i="2" s="1"/>
  <c r="AL14" i="2"/>
  <c r="AL15" i="2" s="1"/>
  <c r="CX14" i="2"/>
  <c r="CX15" i="2" s="1"/>
  <c r="E14" i="2"/>
  <c r="E15" i="2" s="1"/>
  <c r="BQ14" i="2"/>
  <c r="BQ15" i="2" s="1"/>
  <c r="EC14" i="2"/>
  <c r="EC15" i="2" s="1"/>
  <c r="AJ14" i="2"/>
  <c r="AJ15" i="2" s="1"/>
  <c r="CV14" i="2"/>
  <c r="CV15" i="2" s="1"/>
  <c r="BO14" i="2"/>
  <c r="BO15" i="2" s="1"/>
  <c r="EA14" i="2"/>
  <c r="EA15" i="2" s="1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AE14" i="2"/>
  <c r="AE15" i="2" s="1"/>
  <c r="AM14" i="2"/>
  <c r="AM15" i="2" s="1"/>
  <c r="BS14" i="2"/>
  <c r="BS15" i="2" s="1"/>
  <c r="CA14" i="2"/>
  <c r="CA15" i="2" s="1"/>
  <c r="DG14" i="2"/>
  <c r="DG15" i="2" s="1"/>
  <c r="DW14" i="2"/>
  <c r="DW15" i="2" s="1"/>
  <c r="B13" i="2"/>
  <c r="B4" i="1"/>
  <c r="CC14" i="2" l="1"/>
  <c r="CC15" i="2" s="1"/>
  <c r="AW14" i="2"/>
  <c r="AW15" i="2" s="1"/>
  <c r="R14" i="2"/>
  <c r="R15" i="2" s="1"/>
  <c r="FF14" i="2"/>
  <c r="FF15" i="2" s="1"/>
  <c r="CT14" i="2"/>
  <c r="CT15" i="2" s="1"/>
  <c r="AH14" i="2"/>
  <c r="AH15" i="2" s="1"/>
  <c r="CB14" i="2"/>
  <c r="CB15" i="2" s="1"/>
  <c r="BL14" i="2"/>
  <c r="BL15" i="2" s="1"/>
  <c r="AV14" i="2"/>
  <c r="AV15" i="2" s="1"/>
  <c r="AN14" i="2"/>
  <c r="AN15" i="2" s="1"/>
  <c r="AF14" i="2"/>
  <c r="AF15" i="2" s="1"/>
  <c r="X14" i="2"/>
  <c r="X15" i="2" s="1"/>
  <c r="P14" i="2"/>
  <c r="P15" i="2" s="1"/>
  <c r="EH14" i="2"/>
  <c r="EH15" i="2" s="1"/>
  <c r="DJ14" i="2"/>
  <c r="DJ15" i="2" s="1"/>
  <c r="CL14" i="2"/>
  <c r="CL15" i="2" s="1"/>
  <c r="BV14" i="2"/>
  <c r="BV15" i="2" s="1"/>
  <c r="BN14" i="2"/>
  <c r="BN15" i="2" s="1"/>
  <c r="AX14" i="2"/>
  <c r="AX15" i="2" s="1"/>
  <c r="AP14" i="2"/>
  <c r="AP15" i="2" s="1"/>
  <c r="Z14" i="2"/>
  <c r="Z15" i="2" s="1"/>
  <c r="J14" i="2"/>
  <c r="J15" i="2" s="1"/>
  <c r="EP14" i="2"/>
  <c r="EP15" i="2" s="1"/>
  <c r="CD14" i="2"/>
  <c r="CD15" i="2" s="1"/>
  <c r="EX14" i="2"/>
  <c r="EX15" i="2" s="1"/>
  <c r="DZ14" i="2"/>
  <c r="DZ15" i="2" s="1"/>
  <c r="DR14" i="2"/>
  <c r="DR15" i="2" s="1"/>
  <c r="DB14" i="2"/>
  <c r="DB15" i="2" s="1"/>
  <c r="BF14" i="2"/>
  <c r="BF15" i="2" s="1"/>
  <c r="FD14" i="2"/>
  <c r="FD15" i="2" s="1"/>
  <c r="EV14" i="2"/>
  <c r="EV15" i="2" s="1"/>
  <c r="EN14" i="2"/>
  <c r="EN15" i="2" s="1"/>
  <c r="DX14" i="2"/>
  <c r="DX15" i="2" s="1"/>
  <c r="DH14" i="2"/>
  <c r="DH15" i="2" s="1"/>
  <c r="CZ14" i="2"/>
  <c r="CZ15" i="2" s="1"/>
  <c r="CR14" i="2"/>
  <c r="CR15" i="2" s="1"/>
  <c r="CJ14" i="2"/>
  <c r="CJ15" i="2" s="1"/>
  <c r="FE14" i="2"/>
  <c r="FE15" i="2" s="1"/>
  <c r="EW14" i="2"/>
  <c r="EW15" i="2" s="1"/>
  <c r="EO14" i="2"/>
  <c r="EO15" i="2" s="1"/>
  <c r="EG14" i="2"/>
  <c r="EG15" i="2" s="1"/>
  <c r="DY14" i="2"/>
  <c r="DY15" i="2" s="1"/>
  <c r="DQ14" i="2"/>
  <c r="DQ15" i="2" s="1"/>
  <c r="DI14" i="2"/>
  <c r="DI15" i="2" s="1"/>
  <c r="DA14" i="2"/>
  <c r="DA15" i="2" s="1"/>
  <c r="CS14" i="2"/>
  <c r="CS15" i="2" s="1"/>
  <c r="CK14" i="2"/>
  <c r="CK15" i="2" s="1"/>
  <c r="BU14" i="2"/>
  <c r="BU15" i="2" s="1"/>
  <c r="BM14" i="2"/>
  <c r="BM15" i="2" s="1"/>
  <c r="BE14" i="2"/>
  <c r="BE15" i="2" s="1"/>
  <c r="AO14" i="2"/>
  <c r="AO15" i="2" s="1"/>
  <c r="AG14" i="2"/>
  <c r="AG15" i="2" s="1"/>
  <c r="Y14" i="2"/>
  <c r="Y15" i="2" s="1"/>
  <c r="Q14" i="2"/>
  <c r="Q15" i="2" s="1"/>
  <c r="I14" i="2"/>
  <c r="I15" i="2" s="1"/>
  <c r="FG12" i="3"/>
  <c r="FF12" i="3"/>
  <c r="FE12" i="3"/>
  <c r="FD12" i="3"/>
  <c r="FC12" i="3"/>
  <c r="FB12" i="3"/>
  <c r="FA12" i="3"/>
  <c r="EZ12" i="3"/>
  <c r="EY12" i="3"/>
  <c r="EX12" i="3"/>
  <c r="EW12" i="3"/>
  <c r="EV12" i="3"/>
  <c r="EU12" i="3"/>
  <c r="ET12" i="3"/>
  <c r="ES12" i="3"/>
  <c r="ER12" i="3"/>
  <c r="EQ12" i="3"/>
  <c r="EP12" i="3"/>
  <c r="EO12" i="3"/>
  <c r="EN12" i="3"/>
  <c r="EM12" i="3"/>
  <c r="EL12" i="3"/>
  <c r="EK12" i="3"/>
  <c r="EJ12" i="3"/>
  <c r="EI12" i="3"/>
  <c r="EH12" i="3"/>
  <c r="EG12" i="3"/>
  <c r="EF12" i="3"/>
  <c r="EE12" i="3"/>
  <c r="ED12" i="3"/>
  <c r="EC12" i="3"/>
  <c r="EB12" i="3"/>
  <c r="EA12" i="3"/>
  <c r="DZ12" i="3"/>
  <c r="DY12" i="3"/>
  <c r="DX12" i="3"/>
  <c r="DW12" i="3"/>
  <c r="DV12" i="3"/>
  <c r="DU12" i="3"/>
  <c r="DT12" i="3"/>
  <c r="DS12" i="3"/>
  <c r="DR12" i="3"/>
  <c r="DQ12" i="3"/>
  <c r="DP12" i="3"/>
  <c r="DO12" i="3"/>
  <c r="DN12" i="3"/>
  <c r="DM12" i="3"/>
  <c r="DL12" i="3"/>
  <c r="DK12" i="3"/>
  <c r="DJ12" i="3"/>
  <c r="DI12" i="3"/>
  <c r="DH12" i="3"/>
  <c r="DG12" i="3"/>
  <c r="DF12" i="3"/>
  <c r="DE12" i="3"/>
  <c r="DD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A12" i="3"/>
  <c r="FG11" i="3"/>
  <c r="FF11" i="3"/>
  <c r="FE11" i="3"/>
  <c r="FD11" i="3"/>
  <c r="FC11" i="3"/>
  <c r="FB11" i="3"/>
  <c r="FA11" i="3"/>
  <c r="EZ11" i="3"/>
  <c r="EY11" i="3"/>
  <c r="EX11" i="3"/>
  <c r="EW11" i="3"/>
  <c r="EV11" i="3"/>
  <c r="EU11" i="3"/>
  <c r="ET11" i="3"/>
  <c r="ES11" i="3"/>
  <c r="ER11" i="3"/>
  <c r="EQ11" i="3"/>
  <c r="EP11" i="3"/>
  <c r="EO11" i="3"/>
  <c r="EN11" i="3"/>
  <c r="EM11" i="3"/>
  <c r="EL11" i="3"/>
  <c r="EK11" i="3"/>
  <c r="EJ11" i="3"/>
  <c r="EI11" i="3"/>
  <c r="EH11" i="3"/>
  <c r="EG11" i="3"/>
  <c r="EF11" i="3"/>
  <c r="EE11" i="3"/>
  <c r="ED11" i="3"/>
  <c r="EC11" i="3"/>
  <c r="EB11" i="3"/>
  <c r="EA11" i="3"/>
  <c r="DZ11" i="3"/>
  <c r="DY11" i="3"/>
  <c r="DX11" i="3"/>
  <c r="DW11" i="3"/>
  <c r="DV11" i="3"/>
  <c r="DU11" i="3"/>
  <c r="DT11" i="3"/>
  <c r="FK11" i="3" s="1"/>
  <c r="DS11" i="3"/>
  <c r="DR11" i="3"/>
  <c r="DQ11" i="3"/>
  <c r="DP11" i="3"/>
  <c r="DO11" i="3"/>
  <c r="DN11" i="3"/>
  <c r="DM11" i="3"/>
  <c r="DL11" i="3"/>
  <c r="DK11" i="3"/>
  <c r="DJ11" i="3"/>
  <c r="DI11" i="3"/>
  <c r="DH11" i="3"/>
  <c r="DG11" i="3"/>
  <c r="DF11" i="3"/>
  <c r="DE11" i="3"/>
  <c r="DD11" i="3"/>
  <c r="DC11" i="3"/>
  <c r="DB11" i="3"/>
  <c r="DA11" i="3"/>
  <c r="CZ11" i="3"/>
  <c r="CY11" i="3"/>
  <c r="CX11" i="3"/>
  <c r="CW11" i="3"/>
  <c r="CV11" i="3"/>
  <c r="CU11" i="3"/>
  <c r="CT11" i="3"/>
  <c r="CS11" i="3"/>
  <c r="CR11" i="3"/>
  <c r="CQ11" i="3"/>
  <c r="CP11" i="3"/>
  <c r="CO11" i="3"/>
  <c r="CN11" i="3"/>
  <c r="CM11" i="3"/>
  <c r="CL11" i="3"/>
  <c r="CK11" i="3"/>
  <c r="CJ11" i="3"/>
  <c r="CI11" i="3"/>
  <c r="CH11" i="3"/>
  <c r="CG11" i="3"/>
  <c r="CF11" i="3"/>
  <c r="CE11" i="3"/>
  <c r="CD11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A11" i="3"/>
  <c r="A10" i="3"/>
  <c r="A9" i="3"/>
  <c r="A8" i="3"/>
  <c r="A7" i="3"/>
  <c r="A6" i="3"/>
  <c r="A5" i="3"/>
  <c r="A4" i="3"/>
  <c r="A3" i="3"/>
  <c r="FG2" i="3"/>
  <c r="FF2" i="3"/>
  <c r="FE2" i="3"/>
  <c r="FD2" i="3"/>
  <c r="FC2" i="3"/>
  <c r="FB2" i="3"/>
  <c r="FA2" i="3"/>
  <c r="EZ2" i="3"/>
  <c r="EY2" i="3"/>
  <c r="EX2" i="3"/>
  <c r="EW2" i="3"/>
  <c r="EV2" i="3"/>
  <c r="EU2" i="3"/>
  <c r="ET2" i="3"/>
  <c r="ES2" i="3"/>
  <c r="ER2" i="3"/>
  <c r="EQ2" i="3"/>
  <c r="EP2" i="3"/>
  <c r="EO2" i="3"/>
  <c r="EN2" i="3"/>
  <c r="EM2" i="3"/>
  <c r="EL2" i="3"/>
  <c r="EK2" i="3"/>
  <c r="EJ2" i="3"/>
  <c r="EI2" i="3"/>
  <c r="EH2" i="3"/>
  <c r="EG2" i="3"/>
  <c r="EF2" i="3"/>
  <c r="EE2" i="3"/>
  <c r="ED2" i="3"/>
  <c r="EC2" i="3"/>
  <c r="EB2" i="3"/>
  <c r="EA2" i="3"/>
  <c r="DZ2" i="3"/>
  <c r="DY2" i="3"/>
  <c r="DX2" i="3"/>
  <c r="DW2" i="3"/>
  <c r="DV2" i="3"/>
  <c r="DU2" i="3"/>
  <c r="DT2" i="3"/>
  <c r="DS2" i="3"/>
  <c r="DR2" i="3"/>
  <c r="DQ2" i="3"/>
  <c r="DP2" i="3"/>
  <c r="DO2" i="3"/>
  <c r="DN2" i="3"/>
  <c r="DM2" i="3"/>
  <c r="DL2" i="3"/>
  <c r="DK2" i="3"/>
  <c r="DJ2" i="3"/>
  <c r="DI2" i="3"/>
  <c r="DH2" i="3"/>
  <c r="DG2" i="3"/>
  <c r="DF2" i="3"/>
  <c r="DE2" i="3"/>
  <c r="DD2" i="3"/>
  <c r="DC2" i="3"/>
  <c r="DB2" i="3"/>
  <c r="DA2" i="3"/>
  <c r="CZ2" i="3"/>
  <c r="CY2" i="3"/>
  <c r="CX2" i="3"/>
  <c r="CW2" i="3"/>
  <c r="CV2" i="3"/>
  <c r="CU2" i="3"/>
  <c r="CT2" i="3"/>
  <c r="CS2" i="3"/>
  <c r="CR2" i="3"/>
  <c r="CQ2" i="3"/>
  <c r="CP2" i="3"/>
  <c r="CO2" i="3"/>
  <c r="CN2" i="3"/>
  <c r="CM2" i="3"/>
  <c r="CL2" i="3"/>
  <c r="CK2" i="3"/>
  <c r="CJ2" i="3"/>
  <c r="CI2" i="3"/>
  <c r="CH2" i="3"/>
  <c r="CG2" i="3"/>
  <c r="CF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I2" i="3"/>
  <c r="BH2" i="3"/>
  <c r="BG2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  <c r="FK2" i="3" l="1"/>
  <c r="FK12" i="3"/>
  <c r="M24" i="5" l="1"/>
  <c r="L24" i="5"/>
  <c r="K24" i="5"/>
  <c r="J24" i="5"/>
  <c r="I24" i="5"/>
  <c r="M23" i="5"/>
  <c r="L23" i="5"/>
  <c r="K23" i="5"/>
  <c r="J23" i="5"/>
  <c r="I23" i="5"/>
  <c r="M22" i="5"/>
  <c r="L22" i="5"/>
  <c r="K22" i="5"/>
  <c r="J22" i="5"/>
  <c r="I22" i="5"/>
  <c r="M21" i="5"/>
  <c r="L21" i="5"/>
  <c r="K21" i="5"/>
  <c r="J21" i="5"/>
  <c r="I21" i="5"/>
  <c r="M20" i="5"/>
  <c r="L20" i="5"/>
  <c r="K20" i="5"/>
  <c r="J20" i="5"/>
  <c r="I20" i="5"/>
  <c r="M19" i="5"/>
  <c r="L19" i="5"/>
  <c r="K19" i="5"/>
  <c r="J19" i="5"/>
  <c r="I19" i="5"/>
  <c r="M18" i="5"/>
  <c r="L18" i="5"/>
  <c r="K18" i="5"/>
  <c r="J18" i="5"/>
  <c r="I18" i="5"/>
  <c r="M17" i="5"/>
  <c r="L17" i="5"/>
  <c r="K17" i="5"/>
  <c r="J17" i="5"/>
  <c r="I17" i="5"/>
  <c r="M16" i="5"/>
  <c r="L16" i="5"/>
  <c r="K16" i="5"/>
  <c r="J16" i="5"/>
  <c r="I16" i="5"/>
  <c r="M15" i="5"/>
  <c r="L15" i="5"/>
  <c r="K15" i="5"/>
  <c r="J15" i="5"/>
  <c r="I15" i="5"/>
  <c r="M14" i="5"/>
  <c r="M25" i="5" s="1"/>
  <c r="L14" i="5"/>
  <c r="K14" i="5"/>
  <c r="J14" i="5"/>
  <c r="I14" i="5"/>
  <c r="N10" i="5"/>
  <c r="M9" i="5"/>
  <c r="L9" i="5"/>
  <c r="K9" i="5"/>
  <c r="J9" i="5"/>
  <c r="I9" i="5"/>
  <c r="M8" i="5"/>
  <c r="L8" i="5"/>
  <c r="K8" i="5"/>
  <c r="J8" i="5"/>
  <c r="I8" i="5"/>
  <c r="M7" i="5"/>
  <c r="L7" i="5"/>
  <c r="K7" i="5"/>
  <c r="J7" i="5"/>
  <c r="I7" i="5"/>
  <c r="M6" i="5"/>
  <c r="L6" i="5"/>
  <c r="K6" i="5"/>
  <c r="J6" i="5"/>
  <c r="I6" i="5"/>
  <c r="M5" i="5"/>
  <c r="M10" i="5" s="1"/>
  <c r="L5" i="5"/>
  <c r="K5" i="5"/>
  <c r="J5" i="5"/>
  <c r="I5" i="5"/>
  <c r="L10" i="5" l="1"/>
  <c r="S5" i="5" s="1"/>
  <c r="L25" i="5"/>
  <c r="S14" i="5" s="1"/>
  <c r="K10" i="5"/>
  <c r="R7" i="5" s="1"/>
  <c r="S24" i="5"/>
  <c r="S18" i="5"/>
  <c r="S17" i="5"/>
  <c r="S16" i="5"/>
  <c r="S20" i="5"/>
  <c r="I25" i="5"/>
  <c r="P16" i="5" s="1"/>
  <c r="J25" i="5"/>
  <c r="Q23" i="5" s="1"/>
  <c r="I10" i="5"/>
  <c r="P9" i="5" s="1"/>
  <c r="J10" i="5"/>
  <c r="Q8" i="5" s="1"/>
  <c r="K25" i="5"/>
  <c r="S22" i="5" l="1"/>
  <c r="S23" i="5"/>
  <c r="S15" i="5"/>
  <c r="S21" i="5"/>
  <c r="S19" i="5"/>
  <c r="FN5" i="3"/>
  <c r="FN8" i="3"/>
  <c r="FN8" i="7"/>
  <c r="FN5" i="7"/>
  <c r="S9" i="5"/>
  <c r="S8" i="5"/>
  <c r="GQ8" i="7"/>
  <c r="GQ5" i="3"/>
  <c r="GQ5" i="7"/>
  <c r="GQ8" i="3"/>
  <c r="GR8" i="3"/>
  <c r="GR5" i="7"/>
  <c r="GR5" i="3"/>
  <c r="GR8" i="7"/>
  <c r="GA5" i="3"/>
  <c r="GA8" i="7"/>
  <c r="GC8" i="7" s="1"/>
  <c r="GA5" i="7"/>
  <c r="GC5" i="7" s="1"/>
  <c r="GA8" i="3"/>
  <c r="GE8" i="7"/>
  <c r="GG8" i="7" s="1"/>
  <c r="GE5" i="7"/>
  <c r="GG5" i="7" s="1"/>
  <c r="GE8" i="3"/>
  <c r="GE5" i="3"/>
  <c r="GN8" i="3"/>
  <c r="GN5" i="3"/>
  <c r="GN8" i="7"/>
  <c r="GN5" i="7"/>
  <c r="GO8" i="7"/>
  <c r="GO5" i="7"/>
  <c r="GO5" i="3"/>
  <c r="GO8" i="3"/>
  <c r="S7" i="5"/>
  <c r="FZ8" i="3"/>
  <c r="FZ8" i="7"/>
  <c r="FZ5" i="3"/>
  <c r="FZ5" i="7"/>
  <c r="S6" i="5"/>
  <c r="GM5" i="3"/>
  <c r="GM8" i="3"/>
  <c r="GM8" i="7"/>
  <c r="GM5" i="7"/>
  <c r="GH8" i="3"/>
  <c r="GH5" i="7"/>
  <c r="GH5" i="3"/>
  <c r="GH8" i="7"/>
  <c r="GP8" i="7"/>
  <c r="GP5" i="7"/>
  <c r="GP8" i="3"/>
  <c r="GP5" i="3"/>
  <c r="GL5" i="7"/>
  <c r="GL5" i="3"/>
  <c r="GL8" i="7"/>
  <c r="GL8" i="3"/>
  <c r="FO10" i="3"/>
  <c r="FO10" i="7"/>
  <c r="R9" i="5"/>
  <c r="R6" i="5"/>
  <c r="R8" i="5"/>
  <c r="R5" i="5"/>
  <c r="FQ11" i="7"/>
  <c r="FS11" i="7" s="1"/>
  <c r="FQ12" i="3"/>
  <c r="FS12" i="3" s="1"/>
  <c r="FQ4" i="3"/>
  <c r="FQ11" i="3"/>
  <c r="FS11" i="3" s="1"/>
  <c r="FQ3" i="3"/>
  <c r="FQ2" i="3"/>
  <c r="FS2" i="3" s="1"/>
  <c r="FQ4" i="7"/>
  <c r="FS4" i="7" s="1"/>
  <c r="FQ9" i="3"/>
  <c r="FQ7" i="3"/>
  <c r="FQ6" i="3"/>
  <c r="FQ9" i="7"/>
  <c r="FS9" i="7" s="1"/>
  <c r="FQ3" i="7"/>
  <c r="FS3" i="7" s="1"/>
  <c r="FQ2" i="7"/>
  <c r="FS2" i="7" s="1"/>
  <c r="FQ12" i="7"/>
  <c r="FS12" i="7" s="1"/>
  <c r="FQ6" i="7"/>
  <c r="FS6" i="7" s="1"/>
  <c r="FQ7" i="7"/>
  <c r="FS7" i="7" s="1"/>
  <c r="GQ6" i="7"/>
  <c r="GQ12" i="3"/>
  <c r="GQ4" i="3"/>
  <c r="GQ12" i="7"/>
  <c r="GQ7" i="7"/>
  <c r="GQ11" i="3"/>
  <c r="GQ3" i="3"/>
  <c r="GQ9" i="7"/>
  <c r="GQ2" i="7"/>
  <c r="GQ2" i="3"/>
  <c r="GQ9" i="3"/>
  <c r="GQ3" i="7"/>
  <c r="GQ7" i="3"/>
  <c r="GQ11" i="7"/>
  <c r="GQ4" i="7"/>
  <c r="GQ6" i="3"/>
  <c r="P22" i="5"/>
  <c r="P8" i="5"/>
  <c r="P24" i="5"/>
  <c r="Q22" i="5"/>
  <c r="Q15" i="5"/>
  <c r="P15" i="5"/>
  <c r="Q6" i="5"/>
  <c r="Q5" i="5"/>
  <c r="Q14" i="5"/>
  <c r="P18" i="5"/>
  <c r="P23" i="5"/>
  <c r="R15" i="5"/>
  <c r="R17" i="5"/>
  <c r="R19" i="5"/>
  <c r="R18" i="5"/>
  <c r="R23" i="5"/>
  <c r="P5" i="5"/>
  <c r="P7" i="5"/>
  <c r="P6" i="5"/>
  <c r="Q7" i="5"/>
  <c r="R22" i="5"/>
  <c r="Q21" i="5"/>
  <c r="Q9" i="5"/>
  <c r="R16" i="5"/>
  <c r="R20" i="5"/>
  <c r="Q17" i="5"/>
  <c r="R24" i="5"/>
  <c r="Q18" i="5"/>
  <c r="Q24" i="5"/>
  <c r="Q20" i="5"/>
  <c r="Q19" i="5"/>
  <c r="Q16" i="5"/>
  <c r="P21" i="5"/>
  <c r="P20" i="5"/>
  <c r="P17" i="5"/>
  <c r="P19" i="5"/>
  <c r="P14" i="5"/>
  <c r="R21" i="5"/>
  <c r="R14" i="5"/>
  <c r="FO8" i="3" l="1"/>
  <c r="FO5" i="3"/>
  <c r="FO8" i="7"/>
  <c r="FO5" i="7"/>
  <c r="FQ8" i="3"/>
  <c r="FQ5" i="3"/>
  <c r="FQ5" i="7"/>
  <c r="FS5" i="7" s="1"/>
  <c r="FQ8" i="7"/>
  <c r="FS8" i="7" s="1"/>
  <c r="GK8" i="3"/>
  <c r="GK5" i="3"/>
  <c r="GK8" i="7"/>
  <c r="GK5" i="7"/>
  <c r="FP5" i="3"/>
  <c r="FP8" i="3"/>
  <c r="FP8" i="7"/>
  <c r="FP5" i="7"/>
  <c r="GP10" i="7"/>
  <c r="GP10" i="3"/>
  <c r="GQ10" i="3"/>
  <c r="GQ10" i="7"/>
  <c r="FN10" i="3"/>
  <c r="FN10" i="7"/>
  <c r="FZ10" i="7"/>
  <c r="FZ10" i="3"/>
  <c r="GN10" i="7"/>
  <c r="GN10" i="3"/>
  <c r="FQ10" i="3"/>
  <c r="FQ10" i="7"/>
  <c r="FS10" i="7" s="1"/>
  <c r="GL10" i="7"/>
  <c r="GL10" i="3"/>
  <c r="GH10" i="3"/>
  <c r="GH10" i="7"/>
  <c r="GE10" i="3"/>
  <c r="GE10" i="7"/>
  <c r="GG10" i="7" s="1"/>
  <c r="GM10" i="7"/>
  <c r="GM10" i="3"/>
  <c r="GK10" i="3"/>
  <c r="GK10" i="7"/>
  <c r="GR10" i="7"/>
  <c r="GR10" i="3"/>
  <c r="GO10" i="3"/>
  <c r="GO10" i="7"/>
  <c r="FP10" i="3"/>
  <c r="FP10" i="7"/>
  <c r="GA10" i="3"/>
  <c r="GA10" i="7"/>
  <c r="GC10" i="7" s="1"/>
  <c r="FN9" i="7"/>
  <c r="FN12" i="3"/>
  <c r="FN4" i="3"/>
  <c r="FN6" i="3"/>
  <c r="FN11" i="7"/>
  <c r="FN11" i="3"/>
  <c r="FN3" i="3"/>
  <c r="FN2" i="3"/>
  <c r="FN9" i="3"/>
  <c r="FN6" i="7"/>
  <c r="FN7" i="3"/>
  <c r="FN7" i="7"/>
  <c r="FN12" i="7"/>
  <c r="FN4" i="7"/>
  <c r="FN2" i="7"/>
  <c r="FN3" i="7"/>
  <c r="GO11" i="7"/>
  <c r="GO4" i="7"/>
  <c r="GO2" i="3"/>
  <c r="GO9" i="3"/>
  <c r="GO9" i="7"/>
  <c r="GO6" i="7"/>
  <c r="GO12" i="7"/>
  <c r="GO7" i="7"/>
  <c r="GO7" i="3"/>
  <c r="GO2" i="7"/>
  <c r="GO6" i="3"/>
  <c r="GO11" i="3"/>
  <c r="GO12" i="3"/>
  <c r="GO4" i="3"/>
  <c r="GO3" i="7"/>
  <c r="GO3" i="3"/>
  <c r="GE11" i="3"/>
  <c r="GG11" i="3" s="1"/>
  <c r="GE3" i="3"/>
  <c r="GE7" i="3"/>
  <c r="GE12" i="7"/>
  <c r="GG12" i="7" s="1"/>
  <c r="GE6" i="7"/>
  <c r="GG6" i="7" s="1"/>
  <c r="GE2" i="3"/>
  <c r="GG2" i="3" s="1"/>
  <c r="GE12" i="3"/>
  <c r="GG12" i="3" s="1"/>
  <c r="GE7" i="7"/>
  <c r="GG7" i="7" s="1"/>
  <c r="GE2" i="7"/>
  <c r="GG2" i="7" s="1"/>
  <c r="GE9" i="3"/>
  <c r="GE9" i="7"/>
  <c r="GG9" i="7" s="1"/>
  <c r="GE11" i="7"/>
  <c r="GG11" i="7" s="1"/>
  <c r="GE3" i="7"/>
  <c r="GG3" i="7" s="1"/>
  <c r="GE6" i="3"/>
  <c r="GE4" i="7"/>
  <c r="GG4" i="7" s="1"/>
  <c r="GE4" i="3"/>
  <c r="GR12" i="7"/>
  <c r="GR7" i="7"/>
  <c r="GR11" i="3"/>
  <c r="GR9" i="7"/>
  <c r="GR2" i="7"/>
  <c r="GR9" i="3"/>
  <c r="GR3" i="7"/>
  <c r="GR7" i="3"/>
  <c r="GR11" i="7"/>
  <c r="GR4" i="7"/>
  <c r="GR6" i="3"/>
  <c r="GR12" i="3"/>
  <c r="GR6" i="7"/>
  <c r="GR4" i="3"/>
  <c r="GR2" i="3"/>
  <c r="GN3" i="7"/>
  <c r="GN11" i="7"/>
  <c r="GN4" i="7"/>
  <c r="GN12" i="3"/>
  <c r="GN4" i="3"/>
  <c r="GN12" i="7"/>
  <c r="GN11" i="3"/>
  <c r="GN3" i="3"/>
  <c r="GN7" i="7"/>
  <c r="GN9" i="3"/>
  <c r="GN6" i="7"/>
  <c r="GN2" i="3"/>
  <c r="GN9" i="7"/>
  <c r="GN2" i="7"/>
  <c r="GN6" i="3"/>
  <c r="GN7" i="3"/>
  <c r="GL6" i="3"/>
  <c r="GL12" i="3"/>
  <c r="GL4" i="3"/>
  <c r="GL11" i="7"/>
  <c r="GL3" i="7"/>
  <c r="GL11" i="3"/>
  <c r="GL3" i="3"/>
  <c r="GL4" i="7"/>
  <c r="GL2" i="3"/>
  <c r="GL6" i="7"/>
  <c r="GL2" i="7"/>
  <c r="GL12" i="7"/>
  <c r="GL7" i="7"/>
  <c r="GL7" i="3"/>
  <c r="GH12" i="7"/>
  <c r="GH6" i="7"/>
  <c r="GH3" i="7"/>
  <c r="GH7" i="7"/>
  <c r="GH2" i="7"/>
  <c r="GH7" i="3"/>
  <c r="GH11" i="7"/>
  <c r="GH12" i="3"/>
  <c r="GH9" i="7"/>
  <c r="GH6" i="3"/>
  <c r="GH4" i="3"/>
  <c r="GH11" i="3"/>
  <c r="GH3" i="3"/>
  <c r="GH9" i="3"/>
  <c r="GH4" i="7"/>
  <c r="GH2" i="3"/>
  <c r="FO9" i="7"/>
  <c r="FO2" i="3"/>
  <c r="FO9" i="3"/>
  <c r="FO6" i="3"/>
  <c r="FO7" i="3"/>
  <c r="FO3" i="3"/>
  <c r="FO11" i="3"/>
  <c r="FO7" i="7"/>
  <c r="FO12" i="3"/>
  <c r="FO4" i="3"/>
  <c r="FO4" i="7"/>
  <c r="FO12" i="7"/>
  <c r="FO3" i="7"/>
  <c r="FO2" i="7"/>
  <c r="FO11" i="7"/>
  <c r="FO6" i="7"/>
  <c r="GM6" i="3"/>
  <c r="GM6" i="7"/>
  <c r="GM3" i="7"/>
  <c r="GM4" i="7"/>
  <c r="GM4" i="3"/>
  <c r="GM3" i="3"/>
  <c r="GM2" i="3"/>
  <c r="GM7" i="7"/>
  <c r="GM9" i="3"/>
  <c r="GM9" i="7"/>
  <c r="GM2" i="7"/>
  <c r="GM7" i="3"/>
  <c r="GK9" i="7"/>
  <c r="GK9" i="3"/>
  <c r="GK4" i="7"/>
  <c r="GK7" i="3"/>
  <c r="GK6" i="3"/>
  <c r="GK12" i="3"/>
  <c r="GK4" i="3"/>
  <c r="GK6" i="7"/>
  <c r="GK11" i="3"/>
  <c r="GK3" i="3"/>
  <c r="GK7" i="7"/>
  <c r="GK2" i="3"/>
  <c r="GK11" i="7"/>
  <c r="GK12" i="7"/>
  <c r="GK2" i="7"/>
  <c r="GK3" i="7"/>
  <c r="FP7" i="3"/>
  <c r="FP11" i="3"/>
  <c r="FP11" i="7"/>
  <c r="FP6" i="3"/>
  <c r="FP3" i="3"/>
  <c r="FP12" i="3"/>
  <c r="FP4" i="3"/>
  <c r="FP6" i="7"/>
  <c r="FP2" i="3"/>
  <c r="FP9" i="3"/>
  <c r="FP9" i="7"/>
  <c r="FP3" i="7"/>
  <c r="FP2" i="7"/>
  <c r="FP12" i="7"/>
  <c r="FP7" i="7"/>
  <c r="FP4" i="7"/>
  <c r="GP7" i="3"/>
  <c r="GP3" i="3"/>
  <c r="GP6" i="7"/>
  <c r="GP6" i="3"/>
  <c r="GP11" i="3"/>
  <c r="GP12" i="7"/>
  <c r="GP7" i="7"/>
  <c r="GP9" i="7"/>
  <c r="GP2" i="7"/>
  <c r="GP12" i="3"/>
  <c r="GP4" i="3"/>
  <c r="GP2" i="3"/>
  <c r="GP3" i="7"/>
  <c r="GP9" i="3"/>
  <c r="GP11" i="7"/>
  <c r="GP4" i="7"/>
  <c r="GA9" i="3"/>
  <c r="GA4" i="7"/>
  <c r="GC4" i="7" s="1"/>
  <c r="GA9" i="7"/>
  <c r="GC9" i="7" s="1"/>
  <c r="GA12" i="7"/>
  <c r="GC12" i="7" s="1"/>
  <c r="GA7" i="3"/>
  <c r="GL9" i="3"/>
  <c r="GA7" i="7"/>
  <c r="GC7" i="7" s="1"/>
  <c r="GA6" i="7"/>
  <c r="GC6" i="7" s="1"/>
  <c r="GA2" i="7"/>
  <c r="GC2" i="7" s="1"/>
  <c r="GA6" i="3"/>
  <c r="GM12" i="7"/>
  <c r="GA12" i="3"/>
  <c r="GC12" i="3" s="1"/>
  <c r="GA4" i="3"/>
  <c r="GL9" i="7"/>
  <c r="GA2" i="3"/>
  <c r="GC2" i="3" s="1"/>
  <c r="GA11" i="7"/>
  <c r="GC11" i="7" s="1"/>
  <c r="GA3" i="7"/>
  <c r="GC3" i="7" s="1"/>
  <c r="GA11" i="3"/>
  <c r="GC11" i="3" s="1"/>
  <c r="GA3" i="3"/>
  <c r="GM12" i="3"/>
  <c r="FZ12" i="3"/>
  <c r="FZ4" i="3"/>
  <c r="FZ2" i="7"/>
  <c r="FZ11" i="3"/>
  <c r="FZ3" i="3"/>
  <c r="FZ6" i="7"/>
  <c r="FZ4" i="7"/>
  <c r="FZ2" i="3"/>
  <c r="FZ12" i="7"/>
  <c r="FZ9" i="3"/>
  <c r="FZ7" i="7"/>
  <c r="FZ9" i="7"/>
  <c r="FZ7" i="3"/>
  <c r="FZ3" i="7"/>
  <c r="FZ6" i="3"/>
  <c r="FZ11" i="7"/>
  <c r="DY1" i="2"/>
  <c r="DY3" i="3"/>
  <c r="DY4" i="3"/>
  <c r="DY5" i="3"/>
  <c r="DY6" i="3"/>
  <c r="DY7" i="3"/>
  <c r="DY8" i="3"/>
  <c r="DY9" i="3"/>
  <c r="DY10" i="3"/>
  <c r="EF1" i="2" l="1"/>
  <c r="EG1" i="2"/>
  <c r="EH1" i="2"/>
  <c r="EI1" i="2"/>
  <c r="EJ1" i="2"/>
  <c r="EK1" i="2"/>
  <c r="EL1" i="2"/>
  <c r="EM1" i="2"/>
  <c r="EN1" i="2"/>
  <c r="EO1" i="2"/>
  <c r="EP1" i="2"/>
  <c r="EQ1" i="2"/>
  <c r="ER1" i="2"/>
  <c r="ES1" i="2"/>
  <c r="ET1" i="2"/>
  <c r="EU1" i="2"/>
  <c r="EV1" i="2"/>
  <c r="EW1" i="2"/>
  <c r="EX1" i="2"/>
  <c r="EY1" i="2"/>
  <c r="EZ1" i="2"/>
  <c r="FA1" i="2"/>
  <c r="FB1" i="2"/>
  <c r="FC1" i="2"/>
  <c r="FD1" i="2"/>
  <c r="FE1" i="2"/>
  <c r="FF1" i="2"/>
  <c r="FG1" i="2"/>
  <c r="EF3" i="3"/>
  <c r="EG3" i="3"/>
  <c r="EH3" i="3"/>
  <c r="EI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EF4" i="3"/>
  <c r="EG4" i="3"/>
  <c r="EH4" i="3"/>
  <c r="EI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EF5" i="3"/>
  <c r="EG5" i="3"/>
  <c r="EH5" i="3"/>
  <c r="EI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EF6" i="3"/>
  <c r="EG6" i="3"/>
  <c r="EH6" i="3"/>
  <c r="EI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EF7" i="3"/>
  <c r="EG7" i="3"/>
  <c r="EH7" i="3"/>
  <c r="EI7" i="3"/>
  <c r="EK7" i="3"/>
  <c r="EL7" i="3"/>
  <c r="EM7" i="3"/>
  <c r="EN7" i="3"/>
  <c r="EO7" i="3"/>
  <c r="EP7" i="3"/>
  <c r="EQ7" i="3"/>
  <c r="ER7" i="3"/>
  <c r="ES7" i="3"/>
  <c r="ET7" i="3"/>
  <c r="EU7" i="3"/>
  <c r="EV7" i="3"/>
  <c r="EW7" i="3"/>
  <c r="EX7" i="3"/>
  <c r="EY7" i="3"/>
  <c r="EZ7" i="3"/>
  <c r="FA7" i="3"/>
  <c r="FB7" i="3"/>
  <c r="FC7" i="3"/>
  <c r="FD7" i="3"/>
  <c r="FE7" i="3"/>
  <c r="FF7" i="3"/>
  <c r="FG7" i="3"/>
  <c r="EF8" i="3"/>
  <c r="EG8" i="3"/>
  <c r="EH8" i="3"/>
  <c r="EI8" i="3"/>
  <c r="EK8" i="3"/>
  <c r="EL8" i="3"/>
  <c r="EM8" i="3"/>
  <c r="EN8" i="3"/>
  <c r="EO8" i="3"/>
  <c r="EP8" i="3"/>
  <c r="EQ8" i="3"/>
  <c r="ER8" i="3"/>
  <c r="ES8" i="3"/>
  <c r="ET8" i="3"/>
  <c r="EU8" i="3"/>
  <c r="EV8" i="3"/>
  <c r="EW8" i="3"/>
  <c r="EX8" i="3"/>
  <c r="EY8" i="3"/>
  <c r="EZ8" i="3"/>
  <c r="FA8" i="3"/>
  <c r="FB8" i="3"/>
  <c r="FC8" i="3"/>
  <c r="FD8" i="3"/>
  <c r="FE8" i="3"/>
  <c r="FF8" i="3"/>
  <c r="FG8" i="3"/>
  <c r="EF9" i="3"/>
  <c r="EG9" i="3"/>
  <c r="EH9" i="3"/>
  <c r="EI9" i="3"/>
  <c r="EK9" i="3"/>
  <c r="EL9" i="3"/>
  <c r="EM9" i="3"/>
  <c r="EN9" i="3"/>
  <c r="EO9" i="3"/>
  <c r="EP9" i="3"/>
  <c r="EQ9" i="3"/>
  <c r="ER9" i="3"/>
  <c r="ES9" i="3"/>
  <c r="ET9" i="3"/>
  <c r="EU9" i="3"/>
  <c r="EV9" i="3"/>
  <c r="EW9" i="3"/>
  <c r="EX9" i="3"/>
  <c r="EY9" i="3"/>
  <c r="EZ9" i="3"/>
  <c r="FA9" i="3"/>
  <c r="FB9" i="3"/>
  <c r="FC9" i="3"/>
  <c r="FD9" i="3"/>
  <c r="FE9" i="3"/>
  <c r="FF9" i="3"/>
  <c r="FG9" i="3"/>
  <c r="EF10" i="3"/>
  <c r="EG10" i="3"/>
  <c r="EH10" i="3"/>
  <c r="EI10" i="3"/>
  <c r="EK10" i="3"/>
  <c r="EL10" i="3"/>
  <c r="EM10" i="3"/>
  <c r="EN10" i="3"/>
  <c r="EO10" i="3"/>
  <c r="EP10" i="3"/>
  <c r="EQ10" i="3"/>
  <c r="ER10" i="3"/>
  <c r="ES10" i="3"/>
  <c r="ET10" i="3"/>
  <c r="EU10" i="3"/>
  <c r="EV10" i="3"/>
  <c r="EW10" i="3"/>
  <c r="EX10" i="3"/>
  <c r="EY10" i="3"/>
  <c r="EZ10" i="3"/>
  <c r="FA10" i="3"/>
  <c r="FB10" i="3"/>
  <c r="FC10" i="3"/>
  <c r="FD10" i="3"/>
  <c r="FE10" i="3"/>
  <c r="FF10" i="3"/>
  <c r="FG10" i="3"/>
  <c r="DR1" i="2"/>
  <c r="DS1" i="2"/>
  <c r="DT1" i="2"/>
  <c r="DU1" i="2"/>
  <c r="DV1" i="2"/>
  <c r="DW1" i="2"/>
  <c r="DX1" i="2"/>
  <c r="DZ1" i="2"/>
  <c r="EA1" i="2"/>
  <c r="EB1" i="2"/>
  <c r="EC1" i="2"/>
  <c r="ED1" i="2"/>
  <c r="EE1" i="2"/>
  <c r="DR3" i="3"/>
  <c r="DS3" i="3"/>
  <c r="DU3" i="3"/>
  <c r="DV3" i="3"/>
  <c r="DW3" i="3"/>
  <c r="DX3" i="3"/>
  <c r="DZ3" i="3"/>
  <c r="EA3" i="3"/>
  <c r="EB3" i="3"/>
  <c r="EC3" i="3"/>
  <c r="ED3" i="3"/>
  <c r="EE3" i="3"/>
  <c r="DR4" i="3"/>
  <c r="DS4" i="3"/>
  <c r="DU4" i="3"/>
  <c r="DV4" i="3"/>
  <c r="DW4" i="3"/>
  <c r="DX4" i="3"/>
  <c r="DZ4" i="3"/>
  <c r="EA4" i="3"/>
  <c r="EB4" i="3"/>
  <c r="EC4" i="3"/>
  <c r="ED4" i="3"/>
  <c r="EE4" i="3"/>
  <c r="DR5" i="3"/>
  <c r="DS5" i="3"/>
  <c r="DU5" i="3"/>
  <c r="DV5" i="3"/>
  <c r="DW5" i="3"/>
  <c r="DX5" i="3"/>
  <c r="DZ5" i="3"/>
  <c r="EA5" i="3"/>
  <c r="EB5" i="3"/>
  <c r="EC5" i="3"/>
  <c r="ED5" i="3"/>
  <c r="EE5" i="3"/>
  <c r="DR6" i="3"/>
  <c r="DS6" i="3"/>
  <c r="DU6" i="3"/>
  <c r="DV6" i="3"/>
  <c r="DW6" i="3"/>
  <c r="DX6" i="3"/>
  <c r="DZ6" i="3"/>
  <c r="EA6" i="3"/>
  <c r="EB6" i="3"/>
  <c r="EC6" i="3"/>
  <c r="ED6" i="3"/>
  <c r="EE6" i="3"/>
  <c r="DR7" i="3"/>
  <c r="DS7" i="3"/>
  <c r="DU7" i="3"/>
  <c r="DV7" i="3"/>
  <c r="DW7" i="3"/>
  <c r="DX7" i="3"/>
  <c r="DZ7" i="3"/>
  <c r="EA7" i="3"/>
  <c r="EB7" i="3"/>
  <c r="EC7" i="3"/>
  <c r="ED7" i="3"/>
  <c r="EE7" i="3"/>
  <c r="DR8" i="3"/>
  <c r="DS8" i="3"/>
  <c r="DU8" i="3"/>
  <c r="DV8" i="3"/>
  <c r="DW8" i="3"/>
  <c r="DX8" i="3"/>
  <c r="DZ8" i="3"/>
  <c r="EA8" i="3"/>
  <c r="EB8" i="3"/>
  <c r="EC8" i="3"/>
  <c r="ED8" i="3"/>
  <c r="EE8" i="3"/>
  <c r="DR9" i="3"/>
  <c r="DS9" i="3"/>
  <c r="DU9" i="3"/>
  <c r="DV9" i="3"/>
  <c r="DW9" i="3"/>
  <c r="DX9" i="3"/>
  <c r="DZ9" i="3"/>
  <c r="EA9" i="3"/>
  <c r="EB9" i="3"/>
  <c r="EC9" i="3"/>
  <c r="ED9" i="3"/>
  <c r="EE9" i="3"/>
  <c r="DR10" i="3"/>
  <c r="DS10" i="3"/>
  <c r="DU10" i="3"/>
  <c r="DV10" i="3"/>
  <c r="DW10" i="3"/>
  <c r="DX10" i="3"/>
  <c r="DZ10" i="3"/>
  <c r="EA10" i="3"/>
  <c r="EB10" i="3"/>
  <c r="EC10" i="3"/>
  <c r="ED10" i="3"/>
  <c r="EE10" i="3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DC1" i="2"/>
  <c r="DD1" i="2"/>
  <c r="DE1" i="2"/>
  <c r="DF1" i="2"/>
  <c r="DG1" i="2"/>
  <c r="DH1" i="2"/>
  <c r="DI1" i="2"/>
  <c r="DJ1" i="2"/>
  <c r="DK1" i="2"/>
  <c r="DL1" i="2"/>
  <c r="DM1" i="2"/>
  <c r="DN1" i="2"/>
  <c r="DO1" i="2"/>
  <c r="DP1" i="2"/>
  <c r="DQ1" i="2"/>
  <c r="BT3" i="3"/>
  <c r="BU3" i="3"/>
  <c r="BV3" i="3"/>
  <c r="BW3" i="3"/>
  <c r="BY3" i="3"/>
  <c r="BZ3" i="3"/>
  <c r="CA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BT4" i="3"/>
  <c r="BU4" i="3"/>
  <c r="BV4" i="3"/>
  <c r="BW4" i="3"/>
  <c r="BY4" i="3"/>
  <c r="BZ4" i="3"/>
  <c r="CA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BT5" i="3"/>
  <c r="BU5" i="3"/>
  <c r="BV5" i="3"/>
  <c r="BW5" i="3"/>
  <c r="BY5" i="3"/>
  <c r="BZ5" i="3"/>
  <c r="CA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BT6" i="3"/>
  <c r="BU6" i="3"/>
  <c r="BV6" i="3"/>
  <c r="BW6" i="3"/>
  <c r="BY6" i="3"/>
  <c r="BZ6" i="3"/>
  <c r="CA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BT7" i="3"/>
  <c r="BU7" i="3"/>
  <c r="BV7" i="3"/>
  <c r="BW7" i="3"/>
  <c r="BY7" i="3"/>
  <c r="BZ7" i="3"/>
  <c r="CA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DA7" i="3"/>
  <c r="DB7" i="3"/>
  <c r="DC7" i="3"/>
  <c r="DD7" i="3"/>
  <c r="DE7" i="3"/>
  <c r="DF7" i="3"/>
  <c r="DG7" i="3"/>
  <c r="DH7" i="3"/>
  <c r="DI7" i="3"/>
  <c r="DJ7" i="3"/>
  <c r="DK7" i="3"/>
  <c r="DL7" i="3"/>
  <c r="DM7" i="3"/>
  <c r="DN7" i="3"/>
  <c r="DO7" i="3"/>
  <c r="DP7" i="3"/>
  <c r="DQ7" i="3"/>
  <c r="BT8" i="3"/>
  <c r="BU8" i="3"/>
  <c r="BV8" i="3"/>
  <c r="BW8" i="3"/>
  <c r="BY8" i="3"/>
  <c r="BZ8" i="3"/>
  <c r="CA8" i="3"/>
  <c r="CC8" i="3"/>
  <c r="CD8" i="3"/>
  <c r="CE8" i="3"/>
  <c r="CF8" i="3"/>
  <c r="CG8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X8" i="3"/>
  <c r="CY8" i="3"/>
  <c r="DA8" i="3"/>
  <c r="DB8" i="3"/>
  <c r="DC8" i="3"/>
  <c r="DD8" i="3"/>
  <c r="DE8" i="3"/>
  <c r="DF8" i="3"/>
  <c r="DG8" i="3"/>
  <c r="DH8" i="3"/>
  <c r="DI8" i="3"/>
  <c r="DJ8" i="3"/>
  <c r="DK8" i="3"/>
  <c r="DL8" i="3"/>
  <c r="DM8" i="3"/>
  <c r="DN8" i="3"/>
  <c r="DO8" i="3"/>
  <c r="DP8" i="3"/>
  <c r="DQ8" i="3"/>
  <c r="BT9" i="3"/>
  <c r="BU9" i="3"/>
  <c r="BV9" i="3"/>
  <c r="BW9" i="3"/>
  <c r="BY9" i="3"/>
  <c r="BZ9" i="3"/>
  <c r="CA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DA9" i="3"/>
  <c r="DB9" i="3"/>
  <c r="DC9" i="3"/>
  <c r="DD9" i="3"/>
  <c r="DE9" i="3"/>
  <c r="DF9" i="3"/>
  <c r="DG9" i="3"/>
  <c r="DH9" i="3"/>
  <c r="DI9" i="3"/>
  <c r="DJ9" i="3"/>
  <c r="DK9" i="3"/>
  <c r="DL9" i="3"/>
  <c r="DM9" i="3"/>
  <c r="DN9" i="3"/>
  <c r="DO9" i="3"/>
  <c r="DP9" i="3"/>
  <c r="DQ9" i="3"/>
  <c r="BT10" i="3"/>
  <c r="BU10" i="3"/>
  <c r="BV10" i="3"/>
  <c r="BW10" i="3"/>
  <c r="BY10" i="3"/>
  <c r="BZ10" i="3"/>
  <c r="CA10" i="3"/>
  <c r="CC10" i="3"/>
  <c r="CD10" i="3"/>
  <c r="CE10" i="3"/>
  <c r="CF10" i="3"/>
  <c r="CG10" i="3"/>
  <c r="CH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CY10" i="3"/>
  <c r="DA10" i="3"/>
  <c r="DB10" i="3"/>
  <c r="DC10" i="3"/>
  <c r="DD10" i="3"/>
  <c r="DE10" i="3"/>
  <c r="DF10" i="3"/>
  <c r="DG10" i="3"/>
  <c r="DH10" i="3"/>
  <c r="DI10" i="3"/>
  <c r="DJ10" i="3"/>
  <c r="DK10" i="3"/>
  <c r="DL10" i="3"/>
  <c r="DM10" i="3"/>
  <c r="DN10" i="3"/>
  <c r="DO10" i="3"/>
  <c r="DP10" i="3"/>
  <c r="DQ10" i="3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I1" i="2"/>
  <c r="BJ1" i="2"/>
  <c r="BK1" i="2"/>
  <c r="BL1" i="2"/>
  <c r="BM1" i="2"/>
  <c r="BN1" i="2"/>
  <c r="BO1" i="2"/>
  <c r="BP1" i="2"/>
  <c r="BQ1" i="2"/>
  <c r="BR1" i="2"/>
  <c r="BS1" i="2"/>
  <c r="AF3" i="3"/>
  <c r="AG3" i="3"/>
  <c r="AH3" i="3"/>
  <c r="AJ3" i="3"/>
  <c r="AK3" i="3"/>
  <c r="AL3" i="3"/>
  <c r="AM3" i="3"/>
  <c r="AN3" i="3"/>
  <c r="AO3" i="3"/>
  <c r="AP3" i="3"/>
  <c r="AQ3" i="3"/>
  <c r="AR3" i="3"/>
  <c r="AS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I3" i="3"/>
  <c r="BJ3" i="3"/>
  <c r="BK3" i="3"/>
  <c r="BL3" i="3"/>
  <c r="BM3" i="3"/>
  <c r="BO3" i="3"/>
  <c r="BP3" i="3"/>
  <c r="BQ3" i="3"/>
  <c r="BR3" i="3"/>
  <c r="BS3" i="3"/>
  <c r="AF4" i="3"/>
  <c r="AG4" i="3"/>
  <c r="AH4" i="3"/>
  <c r="AJ4" i="3"/>
  <c r="AK4" i="3"/>
  <c r="AL4" i="3"/>
  <c r="AM4" i="3"/>
  <c r="AN4" i="3"/>
  <c r="AO4" i="3"/>
  <c r="AP4" i="3"/>
  <c r="AQ4" i="3"/>
  <c r="AR4" i="3"/>
  <c r="AS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I4" i="3"/>
  <c r="BJ4" i="3"/>
  <c r="BK4" i="3"/>
  <c r="BL4" i="3"/>
  <c r="BM4" i="3"/>
  <c r="BO4" i="3"/>
  <c r="BP4" i="3"/>
  <c r="BQ4" i="3"/>
  <c r="BR4" i="3"/>
  <c r="BS4" i="3"/>
  <c r="AF5" i="3"/>
  <c r="AG5" i="3"/>
  <c r="AH5" i="3"/>
  <c r="AJ5" i="3"/>
  <c r="AK5" i="3"/>
  <c r="AL5" i="3"/>
  <c r="AM5" i="3"/>
  <c r="AN5" i="3"/>
  <c r="AO5" i="3"/>
  <c r="AP5" i="3"/>
  <c r="AQ5" i="3"/>
  <c r="AR5" i="3"/>
  <c r="AS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I5" i="3"/>
  <c r="BJ5" i="3"/>
  <c r="BK5" i="3"/>
  <c r="BL5" i="3"/>
  <c r="BM5" i="3"/>
  <c r="BO5" i="3"/>
  <c r="BP5" i="3"/>
  <c r="BQ5" i="3"/>
  <c r="BR5" i="3"/>
  <c r="BS5" i="3"/>
  <c r="AF6" i="3"/>
  <c r="AG6" i="3"/>
  <c r="AH6" i="3"/>
  <c r="AJ6" i="3"/>
  <c r="AK6" i="3"/>
  <c r="AL6" i="3"/>
  <c r="AM6" i="3"/>
  <c r="AN6" i="3"/>
  <c r="AO6" i="3"/>
  <c r="AP6" i="3"/>
  <c r="AQ6" i="3"/>
  <c r="AR6" i="3"/>
  <c r="AS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I6" i="3"/>
  <c r="BJ6" i="3"/>
  <c r="BK6" i="3"/>
  <c r="BL6" i="3"/>
  <c r="BM6" i="3"/>
  <c r="BO6" i="3"/>
  <c r="BP6" i="3"/>
  <c r="BQ6" i="3"/>
  <c r="BR6" i="3"/>
  <c r="BS6" i="3"/>
  <c r="AF7" i="3"/>
  <c r="AG7" i="3"/>
  <c r="AH7" i="3"/>
  <c r="AJ7" i="3"/>
  <c r="AK7" i="3"/>
  <c r="AL7" i="3"/>
  <c r="AM7" i="3"/>
  <c r="AN7" i="3"/>
  <c r="AO7" i="3"/>
  <c r="AP7" i="3"/>
  <c r="AQ7" i="3"/>
  <c r="AR7" i="3"/>
  <c r="AS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I7" i="3"/>
  <c r="BJ7" i="3"/>
  <c r="BK7" i="3"/>
  <c r="BL7" i="3"/>
  <c r="BM7" i="3"/>
  <c r="BO7" i="3"/>
  <c r="BP7" i="3"/>
  <c r="BQ7" i="3"/>
  <c r="BR7" i="3"/>
  <c r="BS7" i="3"/>
  <c r="AF8" i="3"/>
  <c r="AG8" i="3"/>
  <c r="AH8" i="3"/>
  <c r="AJ8" i="3"/>
  <c r="AK8" i="3"/>
  <c r="AL8" i="3"/>
  <c r="AM8" i="3"/>
  <c r="AN8" i="3"/>
  <c r="AO8" i="3"/>
  <c r="AP8" i="3"/>
  <c r="AQ8" i="3"/>
  <c r="AR8" i="3"/>
  <c r="AS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I8" i="3"/>
  <c r="BJ8" i="3"/>
  <c r="BK8" i="3"/>
  <c r="BL8" i="3"/>
  <c r="BM8" i="3"/>
  <c r="BO8" i="3"/>
  <c r="BP8" i="3"/>
  <c r="BQ8" i="3"/>
  <c r="BR8" i="3"/>
  <c r="BS8" i="3"/>
  <c r="AF9" i="3"/>
  <c r="AG9" i="3"/>
  <c r="AH9" i="3"/>
  <c r="AJ9" i="3"/>
  <c r="AK9" i="3"/>
  <c r="AL9" i="3"/>
  <c r="AM9" i="3"/>
  <c r="AN9" i="3"/>
  <c r="AO9" i="3"/>
  <c r="AP9" i="3"/>
  <c r="AQ9" i="3"/>
  <c r="AR9" i="3"/>
  <c r="AS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I9" i="3"/>
  <c r="BJ9" i="3"/>
  <c r="BK9" i="3"/>
  <c r="BL9" i="3"/>
  <c r="BM9" i="3"/>
  <c r="BO9" i="3"/>
  <c r="BP9" i="3"/>
  <c r="BQ9" i="3"/>
  <c r="BR9" i="3"/>
  <c r="BS9" i="3"/>
  <c r="AF10" i="3"/>
  <c r="AG10" i="3"/>
  <c r="AH10" i="3"/>
  <c r="AJ10" i="3"/>
  <c r="AK10" i="3"/>
  <c r="AL10" i="3"/>
  <c r="AM10" i="3"/>
  <c r="AN10" i="3"/>
  <c r="AO10" i="3"/>
  <c r="AP10" i="3"/>
  <c r="AQ10" i="3"/>
  <c r="AR10" i="3"/>
  <c r="AS10" i="3"/>
  <c r="AU10" i="3"/>
  <c r="AV10" i="3"/>
  <c r="AW10" i="3"/>
  <c r="AX10" i="3"/>
  <c r="AY10" i="3"/>
  <c r="AZ10" i="3"/>
  <c r="BA10" i="3"/>
  <c r="BB10" i="3"/>
  <c r="BC10" i="3"/>
  <c r="BD10" i="3"/>
  <c r="BE10" i="3"/>
  <c r="BF10" i="3"/>
  <c r="BG10" i="3"/>
  <c r="BI10" i="3"/>
  <c r="BJ10" i="3"/>
  <c r="BK10" i="3"/>
  <c r="BL10" i="3"/>
  <c r="BM10" i="3"/>
  <c r="BO10" i="3"/>
  <c r="BP10" i="3"/>
  <c r="BQ10" i="3"/>
  <c r="BR10" i="3"/>
  <c r="BS10" i="3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C3" i="3"/>
  <c r="D3" i="3"/>
  <c r="E3" i="3"/>
  <c r="F3" i="3"/>
  <c r="G3" i="3"/>
  <c r="H3" i="3"/>
  <c r="I3" i="3"/>
  <c r="J3" i="3"/>
  <c r="K3" i="3"/>
  <c r="L3" i="3"/>
  <c r="M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C4" i="3"/>
  <c r="D4" i="3"/>
  <c r="E4" i="3"/>
  <c r="F4" i="3"/>
  <c r="G4" i="3"/>
  <c r="H4" i="3"/>
  <c r="I4" i="3"/>
  <c r="J4" i="3"/>
  <c r="K4" i="3"/>
  <c r="L4" i="3"/>
  <c r="M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C5" i="3"/>
  <c r="D5" i="3"/>
  <c r="E5" i="3"/>
  <c r="F5" i="3"/>
  <c r="G5" i="3"/>
  <c r="H5" i="3"/>
  <c r="I5" i="3"/>
  <c r="J5" i="3"/>
  <c r="K5" i="3"/>
  <c r="L5" i="3"/>
  <c r="M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C6" i="3"/>
  <c r="D6" i="3"/>
  <c r="E6" i="3"/>
  <c r="F6" i="3"/>
  <c r="G6" i="3"/>
  <c r="H6" i="3"/>
  <c r="I6" i="3"/>
  <c r="J6" i="3"/>
  <c r="K6" i="3"/>
  <c r="L6" i="3"/>
  <c r="M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C7" i="3"/>
  <c r="D7" i="3"/>
  <c r="E7" i="3"/>
  <c r="F7" i="3"/>
  <c r="G7" i="3"/>
  <c r="H7" i="3"/>
  <c r="I7" i="3"/>
  <c r="J7" i="3"/>
  <c r="K7" i="3"/>
  <c r="L7" i="3"/>
  <c r="M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C8" i="3"/>
  <c r="D8" i="3"/>
  <c r="E8" i="3"/>
  <c r="F8" i="3"/>
  <c r="G8" i="3"/>
  <c r="H8" i="3"/>
  <c r="I8" i="3"/>
  <c r="J8" i="3"/>
  <c r="K8" i="3"/>
  <c r="L8" i="3"/>
  <c r="M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C9" i="3"/>
  <c r="D9" i="3"/>
  <c r="E9" i="3"/>
  <c r="F9" i="3"/>
  <c r="G9" i="3"/>
  <c r="H9" i="3"/>
  <c r="I9" i="3"/>
  <c r="J9" i="3"/>
  <c r="K9" i="3"/>
  <c r="L9" i="3"/>
  <c r="M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C10" i="3"/>
  <c r="D10" i="3"/>
  <c r="E10" i="3"/>
  <c r="F10" i="3"/>
  <c r="G10" i="3"/>
  <c r="H10" i="3"/>
  <c r="I10" i="3"/>
  <c r="J10" i="3"/>
  <c r="K10" i="3"/>
  <c r="L10" i="3"/>
  <c r="M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B6" i="3"/>
  <c r="B10" i="3"/>
  <c r="B7" i="3"/>
  <c r="B9" i="3"/>
  <c r="B4" i="3"/>
  <c r="B8" i="3"/>
  <c r="B5" i="3"/>
  <c r="B1" i="2"/>
  <c r="B1" i="3" s="1"/>
  <c r="B3" i="3"/>
  <c r="DT3" i="3" l="1"/>
  <c r="N10" i="3"/>
  <c r="O5" i="3"/>
  <c r="BX10" i="3"/>
  <c r="CZ8" i="3"/>
  <c r="CB8" i="3"/>
  <c r="FS8" i="3"/>
  <c r="N5" i="3"/>
  <c r="GR3" i="3"/>
  <c r="N8" i="3"/>
  <c r="O3" i="3"/>
  <c r="AT10" i="3"/>
  <c r="AT8" i="3"/>
  <c r="AT5" i="3"/>
  <c r="AT3" i="3"/>
  <c r="BX5" i="3"/>
  <c r="CZ3" i="3"/>
  <c r="CB3" i="3"/>
  <c r="EJ10" i="3"/>
  <c r="EJ8" i="3"/>
  <c r="N3" i="3"/>
  <c r="O10" i="3"/>
  <c r="BH10" i="3"/>
  <c r="BH8" i="3"/>
  <c r="BH5" i="3"/>
  <c r="BH3" i="3"/>
  <c r="CZ10" i="3"/>
  <c r="CB10" i="3"/>
  <c r="BX8" i="3"/>
  <c r="DT10" i="3"/>
  <c r="AI10" i="3"/>
  <c r="AI8" i="3"/>
  <c r="AI5" i="3"/>
  <c r="AI3" i="3"/>
  <c r="FS10" i="3"/>
  <c r="DT5" i="3"/>
  <c r="O8" i="3"/>
  <c r="BN10" i="3"/>
  <c r="BN8" i="3"/>
  <c r="BN5" i="3"/>
  <c r="BN3" i="3"/>
  <c r="CZ5" i="3"/>
  <c r="CB5" i="3"/>
  <c r="BX3" i="3"/>
  <c r="GG10" i="3"/>
  <c r="DT8" i="3"/>
  <c r="EJ5" i="3"/>
  <c r="EJ3" i="3"/>
  <c r="CZ4" i="3"/>
  <c r="N9" i="3"/>
  <c r="O4" i="3"/>
  <c r="AT9" i="3"/>
  <c r="AT7" i="3"/>
  <c r="AT6" i="3"/>
  <c r="AT4" i="3"/>
  <c r="BX9" i="3"/>
  <c r="CZ7" i="3"/>
  <c r="CB7" i="3"/>
  <c r="FS9" i="3"/>
  <c r="DT4" i="3"/>
  <c r="EJ6" i="3"/>
  <c r="EJ4" i="3"/>
  <c r="CB4" i="3"/>
  <c r="O7" i="3"/>
  <c r="N4" i="3"/>
  <c r="DT7" i="3"/>
  <c r="O6" i="3"/>
  <c r="BX6" i="3"/>
  <c r="DT6" i="3"/>
  <c r="DT9" i="3"/>
  <c r="N7" i="3"/>
  <c r="BH9" i="3"/>
  <c r="BH7" i="3"/>
  <c r="BH6" i="3"/>
  <c r="BH4" i="3"/>
  <c r="CZ6" i="3"/>
  <c r="CB6" i="3"/>
  <c r="BX4" i="3"/>
  <c r="FS7" i="3"/>
  <c r="GG4" i="3"/>
  <c r="O9" i="3"/>
  <c r="AI9" i="3"/>
  <c r="AI7" i="3"/>
  <c r="AI6" i="3"/>
  <c r="AI4" i="3"/>
  <c r="N6" i="3"/>
  <c r="BN9" i="3"/>
  <c r="BN7" i="3"/>
  <c r="BN6" i="3"/>
  <c r="BN4" i="3"/>
  <c r="CZ9" i="3"/>
  <c r="CB9" i="3"/>
  <c r="BX7" i="3"/>
  <c r="EJ9" i="3"/>
  <c r="EJ7" i="3"/>
  <c r="B14" i="2"/>
  <c r="B15" i="2" s="1"/>
  <c r="GG6" i="3" l="1"/>
  <c r="GC6" i="3"/>
  <c r="GG7" i="3"/>
  <c r="FS6" i="3"/>
  <c r="GC10" i="3"/>
  <c r="GG9" i="3"/>
  <c r="GG5" i="3"/>
  <c r="GC3" i="3"/>
  <c r="GC8" i="3"/>
  <c r="GG8" i="3"/>
  <c r="GG3" i="3"/>
  <c r="FS3" i="3"/>
  <c r="FS4" i="3"/>
  <c r="GC5" i="3"/>
  <c r="FS5" i="3"/>
  <c r="FK5" i="3"/>
  <c r="FK10" i="3"/>
  <c r="FK8" i="3"/>
  <c r="GC7" i="3"/>
  <c r="FK3" i="3"/>
  <c r="GC4" i="3"/>
  <c r="FK6" i="3"/>
  <c r="FK7" i="3"/>
  <c r="FK9" i="3"/>
  <c r="GC9" i="3"/>
  <c r="FK4" i="3"/>
</calcChain>
</file>

<file path=xl/sharedStrings.xml><?xml version="1.0" encoding="utf-8"?>
<sst xmlns="http://schemas.openxmlformats.org/spreadsheetml/2006/main" count="1134" uniqueCount="638">
  <si>
    <t>FLOW (ktoe): Electricity output in GWh</t>
  </si>
  <si>
    <t>World</t>
  </si>
  <si>
    <t>OECD Total</t>
  </si>
  <si>
    <t>Africa</t>
  </si>
  <si>
    <t>Middle East</t>
  </si>
  <si>
    <t>Albania</t>
  </si>
  <si>
    <t>Algeria</t>
  </si>
  <si>
    <t>Angola</t>
  </si>
  <si>
    <t>Argentina</t>
  </si>
  <si>
    <t>Armenia</t>
  </si>
  <si>
    <t>Azerbaijan</t>
  </si>
  <si>
    <t>Bahrain</t>
  </si>
  <si>
    <t>Bangladesh</t>
  </si>
  <si>
    <t>Belarus</t>
  </si>
  <si>
    <t>Benin</t>
  </si>
  <si>
    <t>Bolivia</t>
  </si>
  <si>
    <t>Bosnia and Herzegovina</t>
  </si>
  <si>
    <t>Botswana</t>
  </si>
  <si>
    <t>Brazil</t>
  </si>
  <si>
    <t>Brunei Darussalam</t>
  </si>
  <si>
    <t>Bulgaria</t>
  </si>
  <si>
    <t>Cambodia</t>
  </si>
  <si>
    <t>Cameroon</t>
  </si>
  <si>
    <t>Chile</t>
  </si>
  <si>
    <t>Colombia</t>
  </si>
  <si>
    <t>Costa Rica</t>
  </si>
  <si>
    <t>Croatia</t>
  </si>
  <si>
    <t>Cuba</t>
  </si>
  <si>
    <t>Cyprus</t>
  </si>
  <si>
    <t>Dominican Republic</t>
  </si>
  <si>
    <t>Ecuador</t>
  </si>
  <si>
    <t>Egypt</t>
  </si>
  <si>
    <t>El Salvador</t>
  </si>
  <si>
    <t>Eritrea</t>
  </si>
  <si>
    <t>Estonia</t>
  </si>
  <si>
    <t>Ethiopia</t>
  </si>
  <si>
    <t>Gabon</t>
  </si>
  <si>
    <t>Georgia</t>
  </si>
  <si>
    <t>Ghana</t>
  </si>
  <si>
    <t>Gibraltar</t>
  </si>
  <si>
    <t>Guatemala</t>
  </si>
  <si>
    <t>Haiti</t>
  </si>
  <si>
    <t>Honduras</t>
  </si>
  <si>
    <t>India</t>
  </si>
  <si>
    <t>Indonesia</t>
  </si>
  <si>
    <t>Iraq</t>
  </si>
  <si>
    <t>Israel</t>
  </si>
  <si>
    <t>Jamaica</t>
  </si>
  <si>
    <t>Jordan</t>
  </si>
  <si>
    <t>Kazakhstan</t>
  </si>
  <si>
    <t>Kenya</t>
  </si>
  <si>
    <t>Kuwait</t>
  </si>
  <si>
    <t>Kyrgyzstan</t>
  </si>
  <si>
    <t>Latvia</t>
  </si>
  <si>
    <t>Lebanon</t>
  </si>
  <si>
    <t>Lithuania</t>
  </si>
  <si>
    <t>Malaysia</t>
  </si>
  <si>
    <t>Malta</t>
  </si>
  <si>
    <t>Mongolia</t>
  </si>
  <si>
    <t>Morocco</t>
  </si>
  <si>
    <t>Mozambique</t>
  </si>
  <si>
    <t>Namibia</t>
  </si>
  <si>
    <t>Nepal</t>
  </si>
  <si>
    <t>Netherlands Antilles</t>
  </si>
  <si>
    <t>Nicaragua</t>
  </si>
  <si>
    <t>Nigeria</t>
  </si>
  <si>
    <t>Oman</t>
  </si>
  <si>
    <t>Pakistan</t>
  </si>
  <si>
    <t>Panama</t>
  </si>
  <si>
    <t>Paraguay</t>
  </si>
  <si>
    <t>Peru</t>
  </si>
  <si>
    <t>Philippines</t>
  </si>
  <si>
    <t>Qatar</t>
  </si>
  <si>
    <t>Romania</t>
  </si>
  <si>
    <t>Russian Federation</t>
  </si>
  <si>
    <t>Saudi Arabia</t>
  </si>
  <si>
    <t>Senegal</t>
  </si>
  <si>
    <t>Serbia</t>
  </si>
  <si>
    <t>Singapore</t>
  </si>
  <si>
    <t>Slovenia</t>
  </si>
  <si>
    <t>South Africa</t>
  </si>
  <si>
    <t>Sri Lanka</t>
  </si>
  <si>
    <t>Tajikistan</t>
  </si>
  <si>
    <t>Thailand</t>
  </si>
  <si>
    <t>Togo</t>
  </si>
  <si>
    <t>Trinidad and Tobago</t>
  </si>
  <si>
    <t>Tunisia</t>
  </si>
  <si>
    <t>Turkmenistan</t>
  </si>
  <si>
    <t>Ukraine</t>
  </si>
  <si>
    <t>United Arab Emirates</t>
  </si>
  <si>
    <t>Uruguay</t>
  </si>
  <si>
    <t>Uzbekistan</t>
  </si>
  <si>
    <t>Venezuela</t>
  </si>
  <si>
    <t>Vietnam</t>
  </si>
  <si>
    <t>Yemen</t>
  </si>
  <si>
    <t>Zambia</t>
  </si>
  <si>
    <t>Zimbabwe</t>
  </si>
  <si>
    <t>Hard coal (if no detail)</t>
  </si>
  <si>
    <t>x</t>
  </si>
  <si>
    <t>Brown coal (if no detail)</t>
  </si>
  <si>
    <t>Anthracite</t>
  </si>
  <si>
    <t>Coking coal</t>
  </si>
  <si>
    <t>Other bituminous coal</t>
  </si>
  <si>
    <t>Sub-bituminous coal</t>
  </si>
  <si>
    <t>Lignite/brown coal</t>
  </si>
  <si>
    <t>Peat</t>
  </si>
  <si>
    <t>Patent fuel</t>
  </si>
  <si>
    <t>Coke oven coke</t>
  </si>
  <si>
    <t>Gas coke</t>
  </si>
  <si>
    <t>Coal tar</t>
  </si>
  <si>
    <t>BKB/peat briquettes</t>
  </si>
  <si>
    <t>Gas works gas</t>
  </si>
  <si>
    <t>Coke oven gas</t>
  </si>
  <si>
    <t>Blast furnace gas</t>
  </si>
  <si>
    <t>Oxygen steel furnace gas</t>
  </si>
  <si>
    <t>Elec/heat output from non-specified manufactured gases</t>
  </si>
  <si>
    <t>Industrial waste</t>
  </si>
  <si>
    <t>Municipal waste (renewable)</t>
  </si>
  <si>
    <t>Municipal waste (non-renewable)</t>
  </si>
  <si>
    <t>Primary solid biomass</t>
  </si>
  <si>
    <t>Biogas</t>
  </si>
  <si>
    <t>Biogasoline</t>
  </si>
  <si>
    <t>Biodiesels</t>
  </si>
  <si>
    <t>Other liquid biofuels</t>
  </si>
  <si>
    <t>Non-specified primary biomass and wastes</t>
  </si>
  <si>
    <t>Charcoal</t>
  </si>
  <si>
    <t>Crude/NGL/feedstocks (if no detail)</t>
  </si>
  <si>
    <t>Crude oil</t>
  </si>
  <si>
    <t>Natural gas liquids</t>
  </si>
  <si>
    <t>Refinery feedstocks</t>
  </si>
  <si>
    <t>Additives/blending components</t>
  </si>
  <si>
    <t>Other hydrocarbons</t>
  </si>
  <si>
    <t>Refinery gas</t>
  </si>
  <si>
    <t>Ethane</t>
  </si>
  <si>
    <t>Liquefied petroleum gases (LPG)</t>
  </si>
  <si>
    <t>Motor gasoline</t>
  </si>
  <si>
    <t>Aviation gasoline</t>
  </si>
  <si>
    <t>Gasoline type jet fuel</t>
  </si>
  <si>
    <t>Kerosene type jet fuel</t>
  </si>
  <si>
    <t>Kerosene</t>
  </si>
  <si>
    <t>Gas/diesel oil</t>
  </si>
  <si>
    <t>Fuel oil</t>
  </si>
  <si>
    <t>Naphtha</t>
  </si>
  <si>
    <t>White spirit &amp; SBP</t>
  </si>
  <si>
    <t>Lubricants</t>
  </si>
  <si>
    <t>Bitumen</t>
  </si>
  <si>
    <t>Paraffin waxes</t>
  </si>
  <si>
    <t>Petroleum coke</t>
  </si>
  <si>
    <t>Non-specified oil products</t>
  </si>
  <si>
    <t>Heat output from non-specified combustible fuels</t>
  </si>
  <si>
    <t>Nuclear</t>
  </si>
  <si>
    <t>Hydro</t>
  </si>
  <si>
    <t>Geothermal</t>
  </si>
  <si>
    <t>Solar photovoltaics</t>
  </si>
  <si>
    <t>Solar thermal</t>
  </si>
  <si>
    <t>Tide, wave and ocean</t>
  </si>
  <si>
    <t>Wind</t>
  </si>
  <si>
    <t>Other sources</t>
  </si>
  <si>
    <t>Electricity</t>
  </si>
  <si>
    <t>Heat</t>
  </si>
  <si>
    <t>Total of all energy sources</t>
  </si>
  <si>
    <t>Australia</t>
  </si>
  <si>
    <t>Austria</t>
  </si>
  <si>
    <t>Belgium</t>
  </si>
  <si>
    <t>Canada</t>
  </si>
  <si>
    <t>Czech Republic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</si>
  <si>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</si>
  <si>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</si>
  <si>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</si>
  <si>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</si>
  <si>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</si>
  <si>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</si>
  <si>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</si>
  <si>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</si>
  <si>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</si>
  <si>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Japan</t>
  </si>
  <si>
    <t>Korea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</si>
  <si>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</si>
  <si>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</si>
  <si>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</si>
  <si>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</si>
  <si>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</si>
  <si>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</si>
  <si>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</si>
  <si>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</si>
  <si>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Spain</t>
  </si>
  <si>
    <t>Sweden</t>
  </si>
  <si>
    <t>Switzerland</t>
  </si>
  <si>
    <t>Turkey</t>
  </si>
  <si>
    <t>United Kingdom</t>
  </si>
  <si>
    <t>United States</t>
  </si>
  <si>
    <t>OECD North America</t>
  </si>
  <si>
    <t>OECD Pacific</t>
  </si>
  <si>
    <t>OECD Europe</t>
  </si>
  <si>
    <t>IEA</t>
  </si>
  <si>
    <t>..</t>
  </si>
  <si>
    <t>coalbl</t>
  </si>
  <si>
    <t>totgas</t>
  </si>
  <si>
    <t>nuclearbl</t>
  </si>
  <si>
    <t>windbl</t>
  </si>
  <si>
    <t>otherbl</t>
  </si>
  <si>
    <t>solarp</t>
  </si>
  <si>
    <t>tothydro</t>
  </si>
  <si>
    <t>import</t>
  </si>
  <si>
    <t>export</t>
  </si>
  <si>
    <t>totoil</t>
  </si>
  <si>
    <t>tnd</t>
  </si>
  <si>
    <t>Number</t>
  </si>
  <si>
    <t>Code</t>
  </si>
  <si>
    <t>Description</t>
  </si>
  <si>
    <t>AUS</t>
  </si>
  <si>
    <t>NZL</t>
  </si>
  <si>
    <t>XOC</t>
  </si>
  <si>
    <t>Rest of Oceania</t>
  </si>
  <si>
    <t>CHN</t>
  </si>
  <si>
    <t>China</t>
  </si>
  <si>
    <t>HKG</t>
  </si>
  <si>
    <t>Hong Kong</t>
  </si>
  <si>
    <t>JPN</t>
  </si>
  <si>
    <t>KOR</t>
  </si>
  <si>
    <t>Korea Republic of</t>
  </si>
  <si>
    <t>MNG</t>
  </si>
  <si>
    <t>TWN</t>
  </si>
  <si>
    <t>Taiwan</t>
  </si>
  <si>
    <t>XEA</t>
  </si>
  <si>
    <t>Rest of East Asia</t>
  </si>
  <si>
    <t>BRN</t>
  </si>
  <si>
    <t>KHM</t>
  </si>
  <si>
    <t>IDN</t>
  </si>
  <si>
    <t>LAO</t>
  </si>
  <si>
    <t>Lao People's Democratic Republic</t>
  </si>
  <si>
    <t>MYS</t>
  </si>
  <si>
    <t>PHL</t>
  </si>
  <si>
    <t>SGP</t>
  </si>
  <si>
    <t>THA</t>
  </si>
  <si>
    <t>VNM</t>
  </si>
  <si>
    <t>Viet Nam</t>
  </si>
  <si>
    <t>XSE</t>
  </si>
  <si>
    <t>Rest of Southeast Asia</t>
  </si>
  <si>
    <t>BGD</t>
  </si>
  <si>
    <t>IND</t>
  </si>
  <si>
    <t>NPL</t>
  </si>
  <si>
    <t>PAK</t>
  </si>
  <si>
    <t>LKA</t>
  </si>
  <si>
    <t>XSA</t>
  </si>
  <si>
    <t>Rest of South Asia</t>
  </si>
  <si>
    <t>CAN</t>
  </si>
  <si>
    <t>USA</t>
  </si>
  <si>
    <t>United States of America</t>
  </si>
  <si>
    <t>MEX</t>
  </si>
  <si>
    <t>XNA</t>
  </si>
  <si>
    <t>Rest of North America</t>
  </si>
  <si>
    <t>ARG</t>
  </si>
  <si>
    <t>BOL</t>
  </si>
  <si>
    <t>BRA</t>
  </si>
  <si>
    <t>CHL</t>
  </si>
  <si>
    <t>COL</t>
  </si>
  <si>
    <t>ECU</t>
  </si>
  <si>
    <t>PRY</t>
  </si>
  <si>
    <t>PER</t>
  </si>
  <si>
    <t>URY</t>
  </si>
  <si>
    <t>VEN</t>
  </si>
  <si>
    <t>XSM</t>
  </si>
  <si>
    <t>Rest of South America</t>
  </si>
  <si>
    <t>CRI</t>
  </si>
  <si>
    <t>GTM</t>
  </si>
  <si>
    <t>HND</t>
  </si>
  <si>
    <t>NIC</t>
  </si>
  <si>
    <t>PAN</t>
  </si>
  <si>
    <t>SLV</t>
  </si>
  <si>
    <t>XCA</t>
  </si>
  <si>
    <t>Rest of Central America</t>
  </si>
  <si>
    <t>DOM</t>
  </si>
  <si>
    <t>JAM</t>
  </si>
  <si>
    <t>PRI</t>
  </si>
  <si>
    <t>Puerto Rico</t>
  </si>
  <si>
    <t>TTO</t>
  </si>
  <si>
    <t>XCB</t>
  </si>
  <si>
    <t>Caribbean</t>
  </si>
  <si>
    <t>AUT</t>
  </si>
  <si>
    <t>BEL</t>
  </si>
  <si>
    <t>CYP</t>
  </si>
  <si>
    <t>CZE</t>
  </si>
  <si>
    <t>DNK</t>
  </si>
  <si>
    <t>EST</t>
  </si>
  <si>
    <t>FIN</t>
  </si>
  <si>
    <t>FRA</t>
  </si>
  <si>
    <t>DEU</t>
  </si>
  <si>
    <t>GRC</t>
  </si>
  <si>
    <t>HUN</t>
  </si>
  <si>
    <t>IRL</t>
  </si>
  <si>
    <t>ITA</t>
  </si>
  <si>
    <t>LVA</t>
  </si>
  <si>
    <t>LTU</t>
  </si>
  <si>
    <t>LUX</t>
  </si>
  <si>
    <t>MLT</t>
  </si>
  <si>
    <t>NLD</t>
  </si>
  <si>
    <t>POL</t>
  </si>
  <si>
    <t>PRT</t>
  </si>
  <si>
    <t>SVK</t>
  </si>
  <si>
    <t>Slovakia</t>
  </si>
  <si>
    <t>SVN</t>
  </si>
  <si>
    <t>ESP</t>
  </si>
  <si>
    <t>SWE</t>
  </si>
  <si>
    <t>GBR</t>
  </si>
  <si>
    <t>CHE</t>
  </si>
  <si>
    <t>NOR</t>
  </si>
  <si>
    <t>XEF</t>
  </si>
  <si>
    <t>Rest of EFTA</t>
  </si>
  <si>
    <t>ALB</t>
  </si>
  <si>
    <t>BGR</t>
  </si>
  <si>
    <t>BLR</t>
  </si>
  <si>
    <t>HRV</t>
  </si>
  <si>
    <t>ROU</t>
  </si>
  <si>
    <t>RUS</t>
  </si>
  <si>
    <t>UKR</t>
  </si>
  <si>
    <t>XEE</t>
  </si>
  <si>
    <t>Rest of Eastern Europe</t>
  </si>
  <si>
    <t>XER</t>
  </si>
  <si>
    <t>Rest of Europe</t>
  </si>
  <si>
    <t>KAZ</t>
  </si>
  <si>
    <t>KGZ</t>
  </si>
  <si>
    <t>XSU</t>
  </si>
  <si>
    <t>Rest of Former Soviet Union</t>
  </si>
  <si>
    <t>ARM</t>
  </si>
  <si>
    <t>AZE</t>
  </si>
  <si>
    <t>GEO</t>
  </si>
  <si>
    <t>BHR</t>
  </si>
  <si>
    <t>IRN</t>
  </si>
  <si>
    <t>Iran Islamic Republic of</t>
  </si>
  <si>
    <t>ISR</t>
  </si>
  <si>
    <t>JOR</t>
  </si>
  <si>
    <t>KWT</t>
  </si>
  <si>
    <t>OMN</t>
  </si>
  <si>
    <t>QAT</t>
  </si>
  <si>
    <t>SAU</t>
  </si>
  <si>
    <t>TUR</t>
  </si>
  <si>
    <t>ARE</t>
  </si>
  <si>
    <t>XWS</t>
  </si>
  <si>
    <t>Rest of Western Asia</t>
  </si>
  <si>
    <t>EGY</t>
  </si>
  <si>
    <t>MAR</t>
  </si>
  <si>
    <t>TUN</t>
  </si>
  <si>
    <t>XNF</t>
  </si>
  <si>
    <t>Rest of North Africa</t>
  </si>
  <si>
    <t>BEN</t>
  </si>
  <si>
    <t>BFA</t>
  </si>
  <si>
    <t>Burkina Faso</t>
  </si>
  <si>
    <t>CMR</t>
  </si>
  <si>
    <t>CIV</t>
  </si>
  <si>
    <t>Cote d'Ivoire</t>
  </si>
  <si>
    <t>GHA</t>
  </si>
  <si>
    <t>GIN</t>
  </si>
  <si>
    <t>Guinea</t>
  </si>
  <si>
    <t>NGA</t>
  </si>
  <si>
    <t>SEN</t>
  </si>
  <si>
    <t>TGO</t>
  </si>
  <si>
    <t>XWF</t>
  </si>
  <si>
    <t>Rest of Western Africa</t>
  </si>
  <si>
    <t>XCF</t>
  </si>
  <si>
    <t>Central Africa</t>
  </si>
  <si>
    <t>XAC</t>
  </si>
  <si>
    <t>South Central Africa</t>
  </si>
  <si>
    <t>ETH</t>
  </si>
  <si>
    <t>KEN</t>
  </si>
  <si>
    <t>MDG</t>
  </si>
  <si>
    <t>Madagascar</t>
  </si>
  <si>
    <t>MWI</t>
  </si>
  <si>
    <t>Malawi</t>
  </si>
  <si>
    <t>MUS</t>
  </si>
  <si>
    <t>Mauritius</t>
  </si>
  <si>
    <t>MOZ</t>
  </si>
  <si>
    <t>RWA</t>
  </si>
  <si>
    <t>Rwanda</t>
  </si>
  <si>
    <t>TZA</t>
  </si>
  <si>
    <t>Tanzania United Republic of</t>
  </si>
  <si>
    <t>UGA</t>
  </si>
  <si>
    <t>Uganda</t>
  </si>
  <si>
    <t>ZMB</t>
  </si>
  <si>
    <t>ZWE</t>
  </si>
  <si>
    <t>XEC</t>
  </si>
  <si>
    <t>Rest of Eastern Africa</t>
  </si>
  <si>
    <t>BWA</t>
  </si>
  <si>
    <t>NAM</t>
  </si>
  <si>
    <t>ZAF</t>
  </si>
  <si>
    <t>XSC</t>
  </si>
  <si>
    <t>Rest of South African Customs Union</t>
  </si>
  <si>
    <t>XTW</t>
  </si>
  <si>
    <t>Rest of the World</t>
  </si>
  <si>
    <t>xnf</t>
  </si>
  <si>
    <t>xac</t>
  </si>
  <si>
    <t>xer</t>
  </si>
  <si>
    <t>xcf</t>
  </si>
  <si>
    <t>xcb</t>
  </si>
  <si>
    <t>xec</t>
  </si>
  <si>
    <t>xws</t>
  </si>
  <si>
    <t>xea</t>
  </si>
  <si>
    <t>xee</t>
  </si>
  <si>
    <t>xse</t>
  </si>
  <si>
    <t>xsu</t>
  </si>
  <si>
    <t>xef</t>
  </si>
  <si>
    <t>xoc</t>
  </si>
  <si>
    <t>xsa</t>
  </si>
  <si>
    <t>xna</t>
  </si>
  <si>
    <t>xsm</t>
  </si>
  <si>
    <t>xca</t>
  </si>
  <si>
    <t>xwf</t>
  </si>
  <si>
    <t>xsc</t>
  </si>
  <si>
    <t>xtw</t>
  </si>
  <si>
    <t>lao</t>
  </si>
  <si>
    <t>pri</t>
  </si>
  <si>
    <t>bfa</t>
  </si>
  <si>
    <t>gin</t>
  </si>
  <si>
    <t>mwi</t>
  </si>
  <si>
    <t>rwa</t>
  </si>
  <si>
    <t>mus</t>
  </si>
  <si>
    <t/>
  </si>
  <si>
    <t>North America</t>
  </si>
  <si>
    <t>Bermuda</t>
  </si>
  <si>
    <t>Greenland</t>
  </si>
  <si>
    <t>Saint Pierre and Miquelon</t>
  </si>
  <si>
    <t>Central &amp; South America</t>
  </si>
  <si>
    <t>Antarctica</t>
  </si>
  <si>
    <t>Antigua and Barbuda</t>
  </si>
  <si>
    <t>Aruba</t>
  </si>
  <si>
    <t>Bahamas, The</t>
  </si>
  <si>
    <t>Barbados</t>
  </si>
  <si>
    <t>Belize</t>
  </si>
  <si>
    <t>Cayman Islands</t>
  </si>
  <si>
    <t>Dominica</t>
  </si>
  <si>
    <t>Falkland Islands (Islas Malvinas)</t>
  </si>
  <si>
    <t>French Guiana</t>
  </si>
  <si>
    <t>Grenada</t>
  </si>
  <si>
    <t>Guadeloupe</t>
  </si>
  <si>
    <t>Guyana</t>
  </si>
  <si>
    <t>Martinique</t>
  </si>
  <si>
    <t>Montserrat</t>
  </si>
  <si>
    <t>Saint Kitts and Nevis</t>
  </si>
  <si>
    <t>Saint Lucia</t>
  </si>
  <si>
    <t>Saint Vincent/Grenadines</t>
  </si>
  <si>
    <t>Suriname</t>
  </si>
  <si>
    <t>Turks and Caicos Islands</t>
  </si>
  <si>
    <t>Virgin Islands,  U.S.</t>
  </si>
  <si>
    <t>Virgin Islands, British</t>
  </si>
  <si>
    <t>Europe</t>
  </si>
  <si>
    <t>Faroe Islands</t>
  </si>
  <si>
    <t>Former Czechoslovakia</t>
  </si>
  <si>
    <t>--</t>
  </si>
  <si>
    <t>Former Serbia and Montenegro</t>
  </si>
  <si>
    <t>Former Yugoslavia</t>
  </si>
  <si>
    <t>Germany, East</t>
  </si>
  <si>
    <t>Germany, West</t>
  </si>
  <si>
    <t>Kosovo</t>
  </si>
  <si>
    <t>Macedonia</t>
  </si>
  <si>
    <t>Montenegro</t>
  </si>
  <si>
    <t>Eurasia</t>
  </si>
  <si>
    <t>Former U.S.S.R.</t>
  </si>
  <si>
    <t>Moldova</t>
  </si>
  <si>
    <t>Russia</t>
  </si>
  <si>
    <t>Iran</t>
  </si>
  <si>
    <t>Palestinian Territories</t>
  </si>
  <si>
    <t>Syria</t>
  </si>
  <si>
    <t>Burundi</t>
  </si>
  <si>
    <t>Cape Verde</t>
  </si>
  <si>
    <t>Central African Republic</t>
  </si>
  <si>
    <t>Chad</t>
  </si>
  <si>
    <t>Comoros</t>
  </si>
  <si>
    <t>Congo (Brazzaville)</t>
  </si>
  <si>
    <t>Congo (Kinshasa)</t>
  </si>
  <si>
    <t>Cote dIvoire (IvoryCoast)</t>
  </si>
  <si>
    <t>Djibouti</t>
  </si>
  <si>
    <t>Equatorial Guinea</t>
  </si>
  <si>
    <t>Gambia, The</t>
  </si>
  <si>
    <t>Guinea-Bissau</t>
  </si>
  <si>
    <t>Lesotho</t>
  </si>
  <si>
    <t>Liberia</t>
  </si>
  <si>
    <t>Libya</t>
  </si>
  <si>
    <t>Mali</t>
  </si>
  <si>
    <t>Mauritania</t>
  </si>
  <si>
    <t>Niger</t>
  </si>
  <si>
    <t>Reunion</t>
  </si>
  <si>
    <t>Saint Helena</t>
  </si>
  <si>
    <t>Sao Tome and Principe</t>
  </si>
  <si>
    <t>Seychelles</t>
  </si>
  <si>
    <t>Sierra Leone</t>
  </si>
  <si>
    <t>Somalia</t>
  </si>
  <si>
    <t>Sudan and South Sudan</t>
  </si>
  <si>
    <t>Swaziland</t>
  </si>
  <si>
    <t>Tanzania</t>
  </si>
  <si>
    <t>Western Sahara</t>
  </si>
  <si>
    <t>Asia &amp; Oceania</t>
  </si>
  <si>
    <t>Afghanistan</t>
  </si>
  <si>
    <t>American Samoa</t>
  </si>
  <si>
    <t>Bhutan</t>
  </si>
  <si>
    <t>Brunei</t>
  </si>
  <si>
    <t>Burma (Myanmar)</t>
  </si>
  <si>
    <t>Cook Islands</t>
  </si>
  <si>
    <t>Fiji</t>
  </si>
  <si>
    <t>French Polynesia</t>
  </si>
  <si>
    <t>Guam</t>
  </si>
  <si>
    <t>Hawaiian Trade Zone</t>
  </si>
  <si>
    <t>Kiribati</t>
  </si>
  <si>
    <t>Korea, North</t>
  </si>
  <si>
    <t>Korea, South</t>
  </si>
  <si>
    <t>Laos</t>
  </si>
  <si>
    <t>Macau</t>
  </si>
  <si>
    <t>Maldives</t>
  </si>
  <si>
    <t>Nauru</t>
  </si>
  <si>
    <t>New Caledonia</t>
  </si>
  <si>
    <t>Niue</t>
  </si>
  <si>
    <t>Papua New Guinea</t>
  </si>
  <si>
    <t>Samoa</t>
  </si>
  <si>
    <t>Solomon Islands</t>
  </si>
  <si>
    <t>Timor-Leste (East Timor)</t>
  </si>
  <si>
    <t>Tonga</t>
  </si>
  <si>
    <t>U.S. Pacific Islands</t>
  </si>
  <si>
    <t>Vanuatu</t>
  </si>
  <si>
    <t>Wake Island</t>
  </si>
  <si>
    <t>fossil</t>
  </si>
  <si>
    <t>hydro</t>
  </si>
  <si>
    <t>nuc</t>
  </si>
  <si>
    <t>non-hydro</t>
  </si>
  <si>
    <t>tot.</t>
  </si>
  <si>
    <t>xcb_known</t>
  </si>
  <si>
    <t>xcb_missing_eia</t>
  </si>
  <si>
    <t>Shares for missing countries from IEA data (Rest of latin america)</t>
  </si>
  <si>
    <t>Shares for missing countries from IEA data (Rest of africa)</t>
  </si>
  <si>
    <t>xcf_known</t>
  </si>
  <si>
    <t>xcf_missing_eia</t>
  </si>
  <si>
    <t>xec_missing_eia</t>
  </si>
  <si>
    <t>xec_known</t>
  </si>
  <si>
    <t>Shares for missing countries from IEA data (Rest of asia)</t>
  </si>
  <si>
    <t>xea_known</t>
  </si>
  <si>
    <t>xea_missing_eia</t>
  </si>
  <si>
    <t>TIME: 2007</t>
  </si>
  <si>
    <t>Natural Gas</t>
  </si>
  <si>
    <t>mdg</t>
  </si>
  <si>
    <t>uga</t>
  </si>
  <si>
    <t>Sum of Level</t>
  </si>
  <si>
    <t>dim2</t>
  </si>
  <si>
    <t>dim3</t>
  </si>
  <si>
    <t>AFRIC</t>
  </si>
  <si>
    <t>AGO</t>
  </si>
  <si>
    <t>ANT</t>
  </si>
  <si>
    <t>ASIA</t>
  </si>
  <si>
    <t>ASME</t>
  </si>
  <si>
    <t>BIH</t>
  </si>
  <si>
    <t>CHINAREG</t>
  </si>
  <si>
    <t>COD</t>
  </si>
  <si>
    <t>COG</t>
  </si>
  <si>
    <t>CUB</t>
  </si>
  <si>
    <t>DZA</t>
  </si>
  <si>
    <t>ERI</t>
  </si>
  <si>
    <t>EU28</t>
  </si>
  <si>
    <t>FSU_15</t>
  </si>
  <si>
    <t>GAB</t>
  </si>
  <si>
    <t>GIB</t>
  </si>
  <si>
    <t>HTI</t>
  </si>
  <si>
    <t>IEATOT</t>
  </si>
  <si>
    <t>IRQ</t>
  </si>
  <si>
    <t>ISL</t>
  </si>
  <si>
    <t>KOSOVO</t>
  </si>
  <si>
    <t>LATAMER</t>
  </si>
  <si>
    <t>LBN</t>
  </si>
  <si>
    <t>LBY</t>
  </si>
  <si>
    <t>MAURITIUS</t>
  </si>
  <si>
    <t>MDA</t>
  </si>
  <si>
    <t>MKD</t>
  </si>
  <si>
    <t>MMR</t>
  </si>
  <si>
    <t>MNE</t>
  </si>
  <si>
    <t>NOC</t>
  </si>
  <si>
    <t>NON-OECDEUROPEANDEURASIA</t>
  </si>
  <si>
    <t>OENN</t>
  </si>
  <si>
    <t>OEPN</t>
  </si>
  <si>
    <t>OEU</t>
  </si>
  <si>
    <t>OPEC12</t>
  </si>
  <si>
    <t>OTHERAFRIC</t>
  </si>
  <si>
    <t>OTHERASIA</t>
  </si>
  <si>
    <t>OTHERLATIN</t>
  </si>
  <si>
    <t>OTO</t>
  </si>
  <si>
    <t>PRK</t>
  </si>
  <si>
    <t>SDN</t>
  </si>
  <si>
    <t>SRB</t>
  </si>
  <si>
    <t>SYR</t>
  </si>
  <si>
    <t>TJK</t>
  </si>
  <si>
    <t>TKM</t>
  </si>
  <si>
    <t>UZB</t>
  </si>
  <si>
    <t>WLD</t>
  </si>
  <si>
    <t>YEM</t>
  </si>
  <si>
    <t>YUG</t>
  </si>
  <si>
    <t>Grand Total</t>
  </si>
  <si>
    <t>ANTCOAL</t>
  </si>
  <si>
    <t>BIODIESEL</t>
  </si>
  <si>
    <t>BIOGASES</t>
  </si>
  <si>
    <t>BITCOAL</t>
  </si>
  <si>
    <t>BITUMEN</t>
  </si>
  <si>
    <t>BKB</t>
  </si>
  <si>
    <t>BLFURGS</t>
  </si>
  <si>
    <t>COALTAR</t>
  </si>
  <si>
    <t>COKCOAL</t>
  </si>
  <si>
    <t>COKEOVGS</t>
  </si>
  <si>
    <t>CRUDEOIL</t>
  </si>
  <si>
    <t>GASWKSGS</t>
  </si>
  <si>
    <t>GEOTHERM</t>
  </si>
  <si>
    <t>HEAT</t>
  </si>
  <si>
    <t>HYDRO</t>
  </si>
  <si>
    <t>INDWASTE</t>
  </si>
  <si>
    <t>LIGNITE</t>
  </si>
  <si>
    <t>LPG</t>
  </si>
  <si>
    <t>MANGAS</t>
  </si>
  <si>
    <t>MRENEW</t>
  </si>
  <si>
    <t>MUNWASTEN</t>
  </si>
  <si>
    <t>MUNWASTER</t>
  </si>
  <si>
    <t>NAPHTHA</t>
  </si>
  <si>
    <t>NATGAS</t>
  </si>
  <si>
    <t>NGL</t>
  </si>
  <si>
    <t>NONBIODIES</t>
  </si>
  <si>
    <t>NONBIOJETK</t>
  </si>
  <si>
    <t>NUCLEAR</t>
  </si>
  <si>
    <t>OBIOLIQ</t>
  </si>
  <si>
    <t>OGASES</t>
  </si>
  <si>
    <t>OILSHALE</t>
  </si>
  <si>
    <t>ONONSPEC</t>
  </si>
  <si>
    <t>OTHER</t>
  </si>
  <si>
    <t>OTHKERO</t>
  </si>
  <si>
    <t>OVENCOKE</t>
  </si>
  <si>
    <t>PEAT</t>
  </si>
  <si>
    <t>PEATPROD</t>
  </si>
  <si>
    <t>PETCOKE</t>
  </si>
  <si>
    <t>PRIMSBIO</t>
  </si>
  <si>
    <t>REFINGAS</t>
  </si>
  <si>
    <t>RESFUEL</t>
  </si>
  <si>
    <t>SOLARPV</t>
  </si>
  <si>
    <t>SOLARTH</t>
  </si>
  <si>
    <t>SUBCOAL</t>
  </si>
  <si>
    <t>TIDE</t>
  </si>
  <si>
    <t>TOTAL</t>
  </si>
  <si>
    <t>WIND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</si>
</sst>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name val="Arial"/>
    </font>
    <font>
      <b/>
      <sz val="12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7" fillId="0" borderId="0" xfId="2" applyFont="1"/>
    <xf numFmtId="0" fontId="5" fillId="0" borderId="0" xfId="2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right"/>
    </xf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5" fillId="0" borderId="0" xfId="2"/>
    <xf numFmtId="0" fontId="5" fillId="0" borderId="0" xfId="2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right"/>
    </xf>
    <xf numFmtId="0" fontId="5" fillId="0" borderId="0" xfId="2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right"/>
    </xf>
    <xf numFmtId="0" fontId="5" fillId="0" borderId="0" xfId="2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righ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114300</xdr:colOff>
      <xdr:row>5</xdr:row>
      <xdr:rowOff>123825</xdr:rowOff>
    </xdr:to>
    <xdr:pic>
      <xdr:nvPicPr>
        <xdr:cNvPr id="2" name="Picture 1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1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114300</xdr:colOff>
      <xdr:row>129</xdr:row>
      <xdr:rowOff>123825</xdr:rowOff>
    </xdr:to>
    <xdr:pic>
      <xdr:nvPicPr>
        <xdr:cNvPr id="3" name="Picture 2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2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114300</xdr:colOff>
      <xdr:row>122</xdr:row>
      <xdr:rowOff>123825</xdr:rowOff>
    </xdr:to>
    <xdr:pic>
      <xdr:nvPicPr>
        <xdr:cNvPr id="4" name="Picture 3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114300</xdr:colOff>
      <xdr:row>132</xdr:row>
      <xdr:rowOff>123825</xdr:rowOff>
    </xdr:to>
    <xdr:pic>
      <xdr:nvPicPr>
        <xdr:cNvPr id="5" name="Picture 4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29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114300</xdr:colOff>
      <xdr:row>130</xdr:row>
      <xdr:rowOff>123825</xdr:rowOff>
    </xdr:to>
    <xdr:pic>
      <xdr:nvPicPr>
        <xdr:cNvPr id="6" name="Picture 5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114300</xdr:colOff>
      <xdr:row>127</xdr:row>
      <xdr:rowOff>123825</xdr:rowOff>
    </xdr:to>
    <xdr:pic>
      <xdr:nvPicPr>
        <xdr:cNvPr id="7" name="Picture 6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68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114300</xdr:colOff>
      <xdr:row>133</xdr:row>
      <xdr:rowOff>123825</xdr:rowOff>
    </xdr:to>
    <xdr:pic>
      <xdr:nvPicPr>
        <xdr:cNvPr id="8" name="Picture 7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1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114300</xdr:colOff>
      <xdr:row>119</xdr:row>
      <xdr:rowOff>123825</xdr:rowOff>
    </xdr:to>
    <xdr:pic>
      <xdr:nvPicPr>
        <xdr:cNvPr id="9" name="Picture 8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383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114300</xdr:colOff>
      <xdr:row>120</xdr:row>
      <xdr:rowOff>123825</xdr:rowOff>
    </xdr:to>
    <xdr:pic>
      <xdr:nvPicPr>
        <xdr:cNvPr id="10" name="Picture 9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669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114300</xdr:colOff>
      <xdr:row>37</xdr:row>
      <xdr:rowOff>123825</xdr:rowOff>
    </xdr:to>
    <xdr:pic>
      <xdr:nvPicPr>
        <xdr:cNvPr id="11" name="Picture 10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383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114300</xdr:colOff>
      <xdr:row>38</xdr:row>
      <xdr:rowOff>123825</xdr:rowOff>
    </xdr:to>
    <xdr:pic>
      <xdr:nvPicPr>
        <xdr:cNvPr id="12" name="Picture 11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574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114300</xdr:colOff>
      <xdr:row>82</xdr:row>
      <xdr:rowOff>123825</xdr:rowOff>
    </xdr:to>
    <xdr:pic>
      <xdr:nvPicPr>
        <xdr:cNvPr id="13" name="Picture 12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95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114300</xdr:colOff>
      <xdr:row>125</xdr:row>
      <xdr:rowOff>123825</xdr:rowOff>
    </xdr:to>
    <xdr:pic>
      <xdr:nvPicPr>
        <xdr:cNvPr id="14" name="Picture 13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14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114300</xdr:colOff>
      <xdr:row>124</xdr:row>
      <xdr:rowOff>123825</xdr:rowOff>
    </xdr:to>
    <xdr:pic>
      <xdr:nvPicPr>
        <xdr:cNvPr id="15" name="Picture 14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241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114300</xdr:colOff>
      <xdr:row>126</xdr:row>
      <xdr:rowOff>123825</xdr:rowOff>
    </xdr:to>
    <xdr:pic>
      <xdr:nvPicPr>
        <xdr:cNvPr id="16" name="Picture 15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813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114300</xdr:colOff>
      <xdr:row>134</xdr:row>
      <xdr:rowOff>123825</xdr:rowOff>
    </xdr:to>
    <xdr:pic>
      <xdr:nvPicPr>
        <xdr:cNvPr id="17" name="Picture 16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95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114300</xdr:colOff>
      <xdr:row>137</xdr:row>
      <xdr:rowOff>123825</xdr:rowOff>
    </xdr:to>
    <xdr:pic>
      <xdr:nvPicPr>
        <xdr:cNvPr id="18" name="Picture 17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528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114300</xdr:colOff>
      <xdr:row>128</xdr:row>
      <xdr:rowOff>123825</xdr:rowOff>
    </xdr:to>
    <xdr:pic>
      <xdr:nvPicPr>
        <xdr:cNvPr id="19" name="Picture 18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4671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114300</xdr:colOff>
      <xdr:row>136</xdr:row>
      <xdr:rowOff>123825</xdr:rowOff>
    </xdr:to>
    <xdr:pic>
      <xdr:nvPicPr>
        <xdr:cNvPr id="20" name="Picture 19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528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114300</xdr:colOff>
      <xdr:row>121</xdr:row>
      <xdr:rowOff>123825</xdr:rowOff>
    </xdr:to>
    <xdr:pic>
      <xdr:nvPicPr>
        <xdr:cNvPr id="21" name="Picture 20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100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114300</xdr:colOff>
      <xdr:row>118</xdr:row>
      <xdr:rowOff>123825</xdr:rowOff>
    </xdr:to>
    <xdr:pic>
      <xdr:nvPicPr>
        <xdr:cNvPr id="22" name="Picture 21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481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114300</xdr:colOff>
      <xdr:row>123</xdr:row>
      <xdr:rowOff>123825</xdr:rowOff>
    </xdr:to>
    <xdr:pic>
      <xdr:nvPicPr>
        <xdr:cNvPr id="23" name="Picture 22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2481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114300</xdr:colOff>
      <xdr:row>131</xdr:row>
      <xdr:rowOff>123825</xdr:rowOff>
    </xdr:to>
    <xdr:pic>
      <xdr:nvPicPr>
        <xdr:cNvPr id="24" name="Picture 23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00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114300</xdr:colOff>
      <xdr:row>135</xdr:row>
      <xdr:rowOff>123825</xdr:rowOff>
    </xdr:to>
    <xdr:pic>
      <xdr:nvPicPr>
        <xdr:cNvPr id="25" name="Picture 24" descr="View/Hi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958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gtap.agecon.purdue.edu/databases/IO/table_display.asp?IO_ID=423" TargetMode="External"/><Relationship Id="rId117" Type="http://schemas.openxmlformats.org/officeDocument/2006/relationships/printerSettings" Target="../printerSettings/printerSettings1.bin"/><Relationship Id="rId21" Type="http://schemas.openxmlformats.org/officeDocument/2006/relationships/hyperlink" Target="https://www.gtap.agecon.purdue.edu/databases/IO/table_display.asp?IO_ID=271" TargetMode="External"/><Relationship Id="rId42" Type="http://schemas.openxmlformats.org/officeDocument/2006/relationships/hyperlink" Target="https://www.gtap.agecon.purdue.edu/databases/IO/table_display.asp?IO_ID=482" TargetMode="External"/><Relationship Id="rId47" Type="http://schemas.openxmlformats.org/officeDocument/2006/relationships/hyperlink" Target="https://www.gtap.agecon.purdue.edu/databases/IO/table_display.asp?IO_ID=347" TargetMode="External"/><Relationship Id="rId63" Type="http://schemas.openxmlformats.org/officeDocument/2006/relationships/hyperlink" Target="https://www.gtap.agecon.purdue.edu/databases/IO/table_display.asp?IO_ID=364" TargetMode="External"/><Relationship Id="rId68" Type="http://schemas.openxmlformats.org/officeDocument/2006/relationships/hyperlink" Target="https://www.gtap.agecon.purdue.edu/databases/IO/table_display.asp?IO_ID=427" TargetMode="External"/><Relationship Id="rId84" Type="http://schemas.openxmlformats.org/officeDocument/2006/relationships/hyperlink" Target="https://www.gtap.agecon.purdue.edu/databases/IO/table_display.asp?IO_ID=487" TargetMode="External"/><Relationship Id="rId89" Type="http://schemas.openxmlformats.org/officeDocument/2006/relationships/hyperlink" Target="https://www.gtap.agecon.purdue.edu/databases/IO/table_display.asp?IO_ID=480" TargetMode="External"/><Relationship Id="rId112" Type="http://schemas.openxmlformats.org/officeDocument/2006/relationships/hyperlink" Target="https://www.gtap.agecon.purdue.edu/databases/IO/table_display.asp?IO_ID=462" TargetMode="External"/><Relationship Id="rId16" Type="http://schemas.openxmlformats.org/officeDocument/2006/relationships/hyperlink" Target="https://www.gtap.agecon.purdue.edu/databases/IO/table_display.asp?IO_ID=332" TargetMode="External"/><Relationship Id="rId107" Type="http://schemas.openxmlformats.org/officeDocument/2006/relationships/hyperlink" Target="https://www.gtap.agecon.purdue.edu/databases/IO/table_display.asp?IO_ID=184" TargetMode="External"/><Relationship Id="rId11" Type="http://schemas.openxmlformats.org/officeDocument/2006/relationships/hyperlink" Target="https://www.gtap.agecon.purdue.edu/databases/IO/table_display.asp?IO_ID=291" TargetMode="External"/><Relationship Id="rId32" Type="http://schemas.openxmlformats.org/officeDocument/2006/relationships/hyperlink" Target="https://www.gtap.agecon.purdue.edu/databases/IO/table_display.asp?IO_ID=313" TargetMode="External"/><Relationship Id="rId37" Type="http://schemas.openxmlformats.org/officeDocument/2006/relationships/hyperlink" Target="https://www.gtap.agecon.purdue.edu/databases/IO/table_display.asp?IO_ID=373" TargetMode="External"/><Relationship Id="rId53" Type="http://schemas.openxmlformats.org/officeDocument/2006/relationships/hyperlink" Target="https://www.gtap.agecon.purdue.edu/databases/IO/table_display.asp?IO_ID=355" TargetMode="External"/><Relationship Id="rId58" Type="http://schemas.openxmlformats.org/officeDocument/2006/relationships/hyperlink" Target="https://www.gtap.agecon.purdue.edu/databases/IO/table_display.asp?IO_ID=358" TargetMode="External"/><Relationship Id="rId74" Type="http://schemas.openxmlformats.org/officeDocument/2006/relationships/hyperlink" Target="https://www.gtap.agecon.purdue.edu/databases/IO/table_display.asp?IO_ID=296" TargetMode="External"/><Relationship Id="rId79" Type="http://schemas.openxmlformats.org/officeDocument/2006/relationships/hyperlink" Target="https://www.gtap.agecon.purdue.edu/databases/IO/table_display.asp?IO_ID=243" TargetMode="External"/><Relationship Id="rId102" Type="http://schemas.openxmlformats.org/officeDocument/2006/relationships/hyperlink" Target="https://www.gtap.agecon.purdue.edu/databases/IO/table_display.asp?IO_ID=461" TargetMode="External"/><Relationship Id="rId5" Type="http://schemas.openxmlformats.org/officeDocument/2006/relationships/hyperlink" Target="https://www.gtap.agecon.purdue.edu/databases/IO/table_display.asp?IO_ID=419" TargetMode="External"/><Relationship Id="rId90" Type="http://schemas.openxmlformats.org/officeDocument/2006/relationships/hyperlink" Target="https://www.gtap.agecon.purdue.edu/databases/IO/table_display.asp?IO_ID=418" TargetMode="External"/><Relationship Id="rId95" Type="http://schemas.openxmlformats.org/officeDocument/2006/relationships/hyperlink" Target="https://www.gtap.agecon.purdue.edu/databases/IO/table_display.asp?IO_ID=451" TargetMode="External"/><Relationship Id="rId22" Type="http://schemas.openxmlformats.org/officeDocument/2006/relationships/hyperlink" Target="https://www.gtap.agecon.purdue.edu/databases/IO/table_display.asp?IO_ID=261" TargetMode="External"/><Relationship Id="rId27" Type="http://schemas.openxmlformats.org/officeDocument/2006/relationships/hyperlink" Target="https://www.gtap.agecon.purdue.edu/databases/IO/table_display.asp?IO_ID=472" TargetMode="External"/><Relationship Id="rId43" Type="http://schemas.openxmlformats.org/officeDocument/2006/relationships/hyperlink" Target="https://www.gtap.agecon.purdue.edu/databases/IO/table_display.asp?IO_ID=483" TargetMode="External"/><Relationship Id="rId48" Type="http://schemas.openxmlformats.org/officeDocument/2006/relationships/hyperlink" Target="https://www.gtap.agecon.purdue.edu/databases/IO/table_display.asp?IO_ID=376" TargetMode="External"/><Relationship Id="rId64" Type="http://schemas.openxmlformats.org/officeDocument/2006/relationships/hyperlink" Target="https://www.gtap.agecon.purdue.edu/databases/IO/table_display.asp?IO_ID=365" TargetMode="External"/><Relationship Id="rId69" Type="http://schemas.openxmlformats.org/officeDocument/2006/relationships/hyperlink" Target="https://www.gtap.agecon.purdue.edu/databases/IO/table_display.asp?IO_ID=162" TargetMode="External"/><Relationship Id="rId113" Type="http://schemas.openxmlformats.org/officeDocument/2006/relationships/hyperlink" Target="https://www.gtap.agecon.purdue.edu/databases/IO/table_display.asp?IO_ID=448" TargetMode="External"/><Relationship Id="rId118" Type="http://schemas.openxmlformats.org/officeDocument/2006/relationships/drawing" Target="../drawings/drawing1.xml"/><Relationship Id="rId80" Type="http://schemas.openxmlformats.org/officeDocument/2006/relationships/hyperlink" Target="https://www.gtap.agecon.purdue.edu/databases/IO/table_display.asp?IO_ID=269" TargetMode="External"/><Relationship Id="rId85" Type="http://schemas.openxmlformats.org/officeDocument/2006/relationships/hyperlink" Target="https://www.gtap.agecon.purdue.edu/databases/IO/table_display.asp?IO_ID=407" TargetMode="External"/><Relationship Id="rId12" Type="http://schemas.openxmlformats.org/officeDocument/2006/relationships/hyperlink" Target="https://www.gtap.agecon.purdue.edu/databases/IO/table_display.asp?IO_ID=445" TargetMode="External"/><Relationship Id="rId17" Type="http://schemas.openxmlformats.org/officeDocument/2006/relationships/hyperlink" Target="https://www.gtap.agecon.purdue.edu/databases/IO/table_display.asp?IO_ID=130" TargetMode="External"/><Relationship Id="rId33" Type="http://schemas.openxmlformats.org/officeDocument/2006/relationships/hyperlink" Target="https://www.gtap.agecon.purdue.edu/databases/IO/table_display.asp?IO_ID=278" TargetMode="External"/><Relationship Id="rId38" Type="http://schemas.openxmlformats.org/officeDocument/2006/relationships/hyperlink" Target="https://www.gtap.agecon.purdue.edu/databases/IO/table_display.asp?IO_ID=288" TargetMode="External"/><Relationship Id="rId59" Type="http://schemas.openxmlformats.org/officeDocument/2006/relationships/hyperlink" Target="https://www.gtap.agecon.purdue.edu/databases/IO/table_display.asp?IO_ID=360" TargetMode="External"/><Relationship Id="rId103" Type="http://schemas.openxmlformats.org/officeDocument/2006/relationships/hyperlink" Target="https://www.gtap.agecon.purdue.edu/databases/IO/table_display.asp?IO_ID=449" TargetMode="External"/><Relationship Id="rId108" Type="http://schemas.openxmlformats.org/officeDocument/2006/relationships/hyperlink" Target="https://www.gtap.agecon.purdue.edu/databases/IO/table_display.asp?IO_ID=463" TargetMode="External"/><Relationship Id="rId54" Type="http://schemas.openxmlformats.org/officeDocument/2006/relationships/hyperlink" Target="https://www.gtap.agecon.purdue.edu/databases/IO/table_display.asp?IO_ID=356" TargetMode="External"/><Relationship Id="rId70" Type="http://schemas.openxmlformats.org/officeDocument/2006/relationships/hyperlink" Target="https://www.gtap.agecon.purdue.edu/databases/IO/table_display.asp?IO_ID=346" TargetMode="External"/><Relationship Id="rId75" Type="http://schemas.openxmlformats.org/officeDocument/2006/relationships/hyperlink" Target="https://www.gtap.agecon.purdue.edu/databases/IO/table_display.asp?IO_ID=236" TargetMode="External"/><Relationship Id="rId91" Type="http://schemas.openxmlformats.org/officeDocument/2006/relationships/hyperlink" Target="https://www.gtap.agecon.purdue.edu/databases/IO/table_display.asp?IO_ID=101" TargetMode="External"/><Relationship Id="rId96" Type="http://schemas.openxmlformats.org/officeDocument/2006/relationships/hyperlink" Target="https://www.gtap.agecon.purdue.edu/databases/IO/table_display.asp?IO_ID=258" TargetMode="External"/><Relationship Id="rId1" Type="http://schemas.openxmlformats.org/officeDocument/2006/relationships/hyperlink" Target="https://www.gtap.agecon.purdue.edu/databases/IO/table_display.asp?IO_ID=486" TargetMode="External"/><Relationship Id="rId6" Type="http://schemas.openxmlformats.org/officeDocument/2006/relationships/hyperlink" Target="https://www.gtap.agecon.purdue.edu/databases/IO/table_display.asp?IO_ID=430" TargetMode="External"/><Relationship Id="rId23" Type="http://schemas.openxmlformats.org/officeDocument/2006/relationships/hyperlink" Target="https://www.gtap.agecon.purdue.edu/databases/IO/table_display.asp?IO_ID=274" TargetMode="External"/><Relationship Id="rId28" Type="http://schemas.openxmlformats.org/officeDocument/2006/relationships/hyperlink" Target="https://www.gtap.agecon.purdue.edu/databases/IO/table_display.asp?IO_ID=225" TargetMode="External"/><Relationship Id="rId49" Type="http://schemas.openxmlformats.org/officeDocument/2006/relationships/hyperlink" Target="https://www.gtap.agecon.purdue.edu/databases/IO/table_display.asp?IO_ID=349" TargetMode="External"/><Relationship Id="rId114" Type="http://schemas.openxmlformats.org/officeDocument/2006/relationships/hyperlink" Target="https://www.gtap.agecon.purdue.edu/databases/IO/table_display.asp?IO_ID=181" TargetMode="External"/><Relationship Id="rId10" Type="http://schemas.openxmlformats.org/officeDocument/2006/relationships/hyperlink" Target="https://www.gtap.agecon.purdue.edu/databases/IO/table_display.asp?IO_ID=203" TargetMode="External"/><Relationship Id="rId31" Type="http://schemas.openxmlformats.org/officeDocument/2006/relationships/hyperlink" Target="https://www.gtap.agecon.purdue.edu/databases/IO/table_display.asp?IO_ID=489" TargetMode="External"/><Relationship Id="rId44" Type="http://schemas.openxmlformats.org/officeDocument/2006/relationships/hyperlink" Target="https://www.gtap.agecon.purdue.edu/databases/IO/table_display.asp?IO_ID=485" TargetMode="External"/><Relationship Id="rId52" Type="http://schemas.openxmlformats.org/officeDocument/2006/relationships/hyperlink" Target="https://www.gtap.agecon.purdue.edu/databases/IO/table_display.asp?IO_ID=354" TargetMode="External"/><Relationship Id="rId60" Type="http://schemas.openxmlformats.org/officeDocument/2006/relationships/hyperlink" Target="https://www.gtap.agecon.purdue.edu/databases/IO/table_display.asp?IO_ID=361" TargetMode="External"/><Relationship Id="rId65" Type="http://schemas.openxmlformats.org/officeDocument/2006/relationships/hyperlink" Target="https://www.gtap.agecon.purdue.edu/databases/IO/table_display.asp?IO_ID=350" TargetMode="External"/><Relationship Id="rId73" Type="http://schemas.openxmlformats.org/officeDocument/2006/relationships/hyperlink" Target="https://www.gtap.agecon.purdue.edu/databases/IO/table_display.asp?IO_ID=363" TargetMode="External"/><Relationship Id="rId78" Type="http://schemas.openxmlformats.org/officeDocument/2006/relationships/hyperlink" Target="https://www.gtap.agecon.purdue.edu/databases/IO/table_display.asp?IO_ID=242" TargetMode="External"/><Relationship Id="rId81" Type="http://schemas.openxmlformats.org/officeDocument/2006/relationships/hyperlink" Target="https://www.gtap.agecon.purdue.edu/databases/IO/table_display.asp?IO_ID=434" TargetMode="External"/><Relationship Id="rId86" Type="http://schemas.openxmlformats.org/officeDocument/2006/relationships/hyperlink" Target="https://www.gtap.agecon.purdue.edu/databases/IO/table_display.asp?IO_ID=435" TargetMode="External"/><Relationship Id="rId94" Type="http://schemas.openxmlformats.org/officeDocument/2006/relationships/hyperlink" Target="https://www.gtap.agecon.purdue.edu/databases/IO/table_display.asp?IO_ID=474" TargetMode="External"/><Relationship Id="rId99" Type="http://schemas.openxmlformats.org/officeDocument/2006/relationships/hyperlink" Target="https://www.gtap.agecon.purdue.edu/databases/IO/table_display.asp?IO_ID=464" TargetMode="External"/><Relationship Id="rId101" Type="http://schemas.openxmlformats.org/officeDocument/2006/relationships/hyperlink" Target="https://www.gtap.agecon.purdue.edu/databases/IO/table_display.asp?IO_ID=476" TargetMode="External"/><Relationship Id="rId4" Type="http://schemas.openxmlformats.org/officeDocument/2006/relationships/hyperlink" Target="https://www.gtap.agecon.purdue.edu/databases/IO/table_display.asp?IO_ID=470" TargetMode="External"/><Relationship Id="rId9" Type="http://schemas.openxmlformats.org/officeDocument/2006/relationships/hyperlink" Target="https://www.gtap.agecon.purdue.edu/databases/IO/table_display.asp?IO_ID=306" TargetMode="External"/><Relationship Id="rId13" Type="http://schemas.openxmlformats.org/officeDocument/2006/relationships/hyperlink" Target="https://www.gtap.agecon.purdue.edu/databases/IO/table_display.asp?IO_ID=420" TargetMode="External"/><Relationship Id="rId18" Type="http://schemas.openxmlformats.org/officeDocument/2006/relationships/hyperlink" Target="https://www.gtap.agecon.purdue.edu/databases/IO/table_display.asp?IO_ID=422" TargetMode="External"/><Relationship Id="rId39" Type="http://schemas.openxmlformats.org/officeDocument/2006/relationships/hyperlink" Target="https://www.gtap.agecon.purdue.edu/databases/IO/table_display.asp?IO_ID=303" TargetMode="External"/><Relationship Id="rId109" Type="http://schemas.openxmlformats.org/officeDocument/2006/relationships/hyperlink" Target="https://www.gtap.agecon.purdue.edu/databases/IO/table_display.asp?IO_ID=471" TargetMode="External"/><Relationship Id="rId34" Type="http://schemas.openxmlformats.org/officeDocument/2006/relationships/hyperlink" Target="https://www.gtap.agecon.purdue.edu/databases/IO/table_display.asp?IO_ID=410" TargetMode="External"/><Relationship Id="rId50" Type="http://schemas.openxmlformats.org/officeDocument/2006/relationships/hyperlink" Target="https://www.gtap.agecon.purdue.edu/databases/IO/table_display.asp?IO_ID=351" TargetMode="External"/><Relationship Id="rId55" Type="http://schemas.openxmlformats.org/officeDocument/2006/relationships/hyperlink" Target="https://www.gtap.agecon.purdue.edu/databases/IO/table_display.asp?IO_ID=357" TargetMode="External"/><Relationship Id="rId76" Type="http://schemas.openxmlformats.org/officeDocument/2006/relationships/hyperlink" Target="https://www.gtap.agecon.purdue.edu/databases/IO/table_display.asp?IO_ID=304" TargetMode="External"/><Relationship Id="rId97" Type="http://schemas.openxmlformats.org/officeDocument/2006/relationships/hyperlink" Target="https://www.gtap.agecon.purdue.edu/databases/IO/table_display.asp?IO_ID=263" TargetMode="External"/><Relationship Id="rId104" Type="http://schemas.openxmlformats.org/officeDocument/2006/relationships/hyperlink" Target="https://www.gtap.agecon.purdue.edu/databases/IO/table_display.asp?IO_ID=259" TargetMode="External"/><Relationship Id="rId7" Type="http://schemas.openxmlformats.org/officeDocument/2006/relationships/hyperlink" Target="https://www.gtap.agecon.purdue.edu/databases/IO/table_display.asp?IO_ID=466" TargetMode="External"/><Relationship Id="rId71" Type="http://schemas.openxmlformats.org/officeDocument/2006/relationships/hyperlink" Target="https://www.gtap.agecon.purdue.edu/databases/IO/table_display.asp?IO_ID=475" TargetMode="External"/><Relationship Id="rId92" Type="http://schemas.openxmlformats.org/officeDocument/2006/relationships/hyperlink" Target="https://www.gtap.agecon.purdue.edu/databases/IO/table_display.asp?IO_ID=312" TargetMode="External"/><Relationship Id="rId2" Type="http://schemas.openxmlformats.org/officeDocument/2006/relationships/hyperlink" Target="https://www.gtap.agecon.purdue.edu/databases/IO/table_display.asp?IO_ID=481" TargetMode="External"/><Relationship Id="rId29" Type="http://schemas.openxmlformats.org/officeDocument/2006/relationships/hyperlink" Target="https://www.gtap.agecon.purdue.edu/databases/IO/table_display.asp?IO_ID=455" TargetMode="External"/><Relationship Id="rId24" Type="http://schemas.openxmlformats.org/officeDocument/2006/relationships/hyperlink" Target="https://www.gtap.agecon.purdue.edu/databases/IO/table_display.asp?IO_ID=443" TargetMode="External"/><Relationship Id="rId40" Type="http://schemas.openxmlformats.org/officeDocument/2006/relationships/hyperlink" Target="https://www.gtap.agecon.purdue.edu/databases/IO/table_display.asp?IO_ID=389" TargetMode="External"/><Relationship Id="rId45" Type="http://schemas.openxmlformats.org/officeDocument/2006/relationships/hyperlink" Target="https://www.gtap.agecon.purdue.edu/databases/IO/table_display.asp?IO_ID=345" TargetMode="External"/><Relationship Id="rId66" Type="http://schemas.openxmlformats.org/officeDocument/2006/relationships/hyperlink" Target="https://www.gtap.agecon.purdue.edu/databases/IO/table_display.asp?IO_ID=366" TargetMode="External"/><Relationship Id="rId87" Type="http://schemas.openxmlformats.org/officeDocument/2006/relationships/hyperlink" Target="https://www.gtap.agecon.purdue.edu/databases/IO/table_display.asp?IO_ID=436" TargetMode="External"/><Relationship Id="rId110" Type="http://schemas.openxmlformats.org/officeDocument/2006/relationships/hyperlink" Target="https://www.gtap.agecon.purdue.edu/databases/IO/table_display.asp?IO_ID=467" TargetMode="External"/><Relationship Id="rId115" Type="http://schemas.openxmlformats.org/officeDocument/2006/relationships/hyperlink" Target="https://www.gtap.agecon.purdue.edu/databases/IO/table_display.asp?IO_ID=447" TargetMode="External"/><Relationship Id="rId61" Type="http://schemas.openxmlformats.org/officeDocument/2006/relationships/hyperlink" Target="https://www.gtap.agecon.purdue.edu/databases/IO/table_display.asp?IO_ID=362" TargetMode="External"/><Relationship Id="rId82" Type="http://schemas.openxmlformats.org/officeDocument/2006/relationships/hyperlink" Target="https://www.gtap.agecon.purdue.edu/databases/IO/table_display.asp?IO_ID=245" TargetMode="External"/><Relationship Id="rId19" Type="http://schemas.openxmlformats.org/officeDocument/2006/relationships/hyperlink" Target="https://www.gtap.agecon.purdue.edu/databases/IO/table_display.asp?IO_ID=441" TargetMode="External"/><Relationship Id="rId14" Type="http://schemas.openxmlformats.org/officeDocument/2006/relationships/hyperlink" Target="https://www.gtap.agecon.purdue.edu/databases/IO/table_display.asp?IO_ID=473" TargetMode="External"/><Relationship Id="rId30" Type="http://schemas.openxmlformats.org/officeDocument/2006/relationships/hyperlink" Target="https://www.gtap.agecon.purdue.edu/databases/IO/table_display.asp?IO_ID=298" TargetMode="External"/><Relationship Id="rId35" Type="http://schemas.openxmlformats.org/officeDocument/2006/relationships/hyperlink" Target="https://www.gtap.agecon.purdue.edu/databases/IO/table_display.asp?IO_ID=300" TargetMode="External"/><Relationship Id="rId56" Type="http://schemas.openxmlformats.org/officeDocument/2006/relationships/hyperlink" Target="https://www.gtap.agecon.purdue.edu/databases/IO/table_display.asp?IO_ID=359" TargetMode="External"/><Relationship Id="rId77" Type="http://schemas.openxmlformats.org/officeDocument/2006/relationships/hyperlink" Target="https://www.gtap.agecon.purdue.edu/databases/IO/table_display.asp?IO_ID=204" TargetMode="External"/><Relationship Id="rId100" Type="http://schemas.openxmlformats.org/officeDocument/2006/relationships/hyperlink" Target="https://www.gtap.agecon.purdue.edu/databases/IO/table_display.asp?IO_ID=468" TargetMode="External"/><Relationship Id="rId105" Type="http://schemas.openxmlformats.org/officeDocument/2006/relationships/hyperlink" Target="https://www.gtap.agecon.purdue.edu/databases/IO/table_display.asp?IO_ID=189" TargetMode="External"/><Relationship Id="rId8" Type="http://schemas.openxmlformats.org/officeDocument/2006/relationships/hyperlink" Target="https://www.gtap.agecon.purdue.edu/databases/IO/table_display.asp?IO_ID=488" TargetMode="External"/><Relationship Id="rId51" Type="http://schemas.openxmlformats.org/officeDocument/2006/relationships/hyperlink" Target="https://www.gtap.agecon.purdue.edu/databases/IO/table_display.asp?IO_ID=348" TargetMode="External"/><Relationship Id="rId72" Type="http://schemas.openxmlformats.org/officeDocument/2006/relationships/hyperlink" Target="https://www.gtap.agecon.purdue.edu/databases/IO/table_display.asp?IO_ID=164" TargetMode="External"/><Relationship Id="rId93" Type="http://schemas.openxmlformats.org/officeDocument/2006/relationships/hyperlink" Target="https://www.gtap.agecon.purdue.edu/databases/IO/table_display.asp?IO_ID=180" TargetMode="External"/><Relationship Id="rId98" Type="http://schemas.openxmlformats.org/officeDocument/2006/relationships/hyperlink" Target="https://www.gtap.agecon.purdue.edu/databases/IO/table_display.asp?IO_ID=260" TargetMode="External"/><Relationship Id="rId3" Type="http://schemas.openxmlformats.org/officeDocument/2006/relationships/hyperlink" Target="https://www.gtap.agecon.purdue.edu/databases/IO/table_display.asp?IO_ID=120" TargetMode="External"/><Relationship Id="rId25" Type="http://schemas.openxmlformats.org/officeDocument/2006/relationships/hyperlink" Target="https://www.gtap.agecon.purdue.edu/databases/IO/table_display.asp?IO_ID=142" TargetMode="External"/><Relationship Id="rId46" Type="http://schemas.openxmlformats.org/officeDocument/2006/relationships/hyperlink" Target="https://www.gtap.agecon.purdue.edu/databases/IO/table_display.asp?IO_ID=375" TargetMode="External"/><Relationship Id="rId67" Type="http://schemas.openxmlformats.org/officeDocument/2006/relationships/hyperlink" Target="https://www.gtap.agecon.purdue.edu/databases/IO/table_display.asp?IO_ID=353" TargetMode="External"/><Relationship Id="rId116" Type="http://schemas.openxmlformats.org/officeDocument/2006/relationships/hyperlink" Target="https://www.gtap.agecon.purdue.edu/databases/IO/table_display.asp?IO_ID=315" TargetMode="External"/><Relationship Id="rId20" Type="http://schemas.openxmlformats.org/officeDocument/2006/relationships/hyperlink" Target="https://www.gtap.agecon.purdue.edu/databases/IO/table_display.asp?IO_ID=479" TargetMode="External"/><Relationship Id="rId41" Type="http://schemas.openxmlformats.org/officeDocument/2006/relationships/hyperlink" Target="https://www.gtap.agecon.purdue.edu/databases/IO/table_display.asp?IO_ID=484" TargetMode="External"/><Relationship Id="rId62" Type="http://schemas.openxmlformats.org/officeDocument/2006/relationships/hyperlink" Target="https://www.gtap.agecon.purdue.edu/databases/IO/table_display.asp?IO_ID=379" TargetMode="External"/><Relationship Id="rId83" Type="http://schemas.openxmlformats.org/officeDocument/2006/relationships/hyperlink" Target="https://www.gtap.agecon.purdue.edu/databases/IO/table_display.asp?IO_ID=439" TargetMode="External"/><Relationship Id="rId88" Type="http://schemas.openxmlformats.org/officeDocument/2006/relationships/hyperlink" Target="https://www.gtap.agecon.purdue.edu/databases/IO/table_display.asp?IO_ID=429" TargetMode="External"/><Relationship Id="rId111" Type="http://schemas.openxmlformats.org/officeDocument/2006/relationships/hyperlink" Target="https://www.gtap.agecon.purdue.edu/databases/IO/table_display.asp?IO_ID=446" TargetMode="External"/><Relationship Id="rId15" Type="http://schemas.openxmlformats.org/officeDocument/2006/relationships/hyperlink" Target="https://www.gtap.agecon.purdue.edu/databases/IO/table_display.asp?IO_ID=426" TargetMode="External"/><Relationship Id="rId36" Type="http://schemas.openxmlformats.org/officeDocument/2006/relationships/hyperlink" Target="https://www.gtap.agecon.purdue.edu/databases/IO/table_display.asp?IO_ID=299" TargetMode="External"/><Relationship Id="rId57" Type="http://schemas.openxmlformats.org/officeDocument/2006/relationships/hyperlink" Target="https://www.gtap.agecon.purdue.edu/databases/IO/table_display.asp?IO_ID=378" TargetMode="External"/><Relationship Id="rId106" Type="http://schemas.openxmlformats.org/officeDocument/2006/relationships/hyperlink" Target="https://www.gtap.agecon.purdue.edu/databases/IO/table_display.asp?IO_ID=4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12"/>
  <sheetViews>
    <sheetView workbookViewId="0">
      <selection activeCell="C15" sqref="C15"/>
    </sheetView>
  </sheetViews>
  <sheetFormatPr defaultColWidth="12.5703125" defaultRowHeight="15" x14ac:dyDescent="0.25"/>
  <sheetData>
    <row r="1" spans="1:200" x14ac:dyDescent="0.25">
      <c r="B1" t="str">
        <f xml:space="preserve"> Agg_inputs!B1</f>
        <v>MAR</v>
      </c>
      <c r="C1" t="str">
        <f xml:space="preserve"> Agg_inputs!C1</f>
        <v>AFRIC</v>
      </c>
      <c r="D1" t="str">
        <f xml:space="preserve"> Agg_inputs!D1</f>
        <v>AGO</v>
      </c>
      <c r="E1" t="str">
        <f xml:space="preserve"> Agg_inputs!E1</f>
        <v>ALB</v>
      </c>
      <c r="F1" t="str">
        <f xml:space="preserve"> Agg_inputs!F1</f>
        <v>ANT</v>
      </c>
      <c r="G1" t="str">
        <f xml:space="preserve"> Agg_inputs!G1</f>
        <v>ARE</v>
      </c>
      <c r="H1" t="str">
        <f xml:space="preserve"> Agg_inputs!H1</f>
        <v>ARG</v>
      </c>
      <c r="I1" t="str">
        <f xml:space="preserve"> Agg_inputs!I1</f>
        <v>ARM</v>
      </c>
      <c r="J1" t="str">
        <f xml:space="preserve"> Agg_inputs!J1</f>
        <v>ASIA</v>
      </c>
      <c r="K1" t="str">
        <f xml:space="preserve"> Agg_inputs!K1</f>
        <v>ASME</v>
      </c>
      <c r="L1" t="str">
        <f xml:space="preserve"> Agg_inputs!L1</f>
        <v>AUS</v>
      </c>
      <c r="M1" t="str">
        <f xml:space="preserve"> Agg_inputs!M1</f>
        <v>AUT</v>
      </c>
      <c r="N1" t="str">
        <f xml:space="preserve"> Agg_inputs!N1</f>
        <v>AZE</v>
      </c>
      <c r="O1" t="str">
        <f xml:space="preserve"> Agg_inputs!O1</f>
        <v>BEL</v>
      </c>
      <c r="P1" t="str">
        <f xml:space="preserve"> Agg_inputs!P1</f>
        <v>BEN</v>
      </c>
      <c r="Q1" t="str">
        <f xml:space="preserve"> Agg_inputs!Q1</f>
        <v>BGD</v>
      </c>
      <c r="R1" t="str">
        <f xml:space="preserve"> Agg_inputs!R1</f>
        <v>BGR</v>
      </c>
      <c r="S1" t="str">
        <f xml:space="preserve"> Agg_inputs!S1</f>
        <v>BHR</v>
      </c>
      <c r="T1" t="str">
        <f xml:space="preserve"> Agg_inputs!T1</f>
        <v>BIH</v>
      </c>
      <c r="U1" t="str">
        <f xml:space="preserve"> Agg_inputs!U1</f>
        <v>BLR</v>
      </c>
      <c r="V1" t="str">
        <f xml:space="preserve"> Agg_inputs!V1</f>
        <v>BOL</v>
      </c>
      <c r="W1" t="str">
        <f xml:space="preserve"> Agg_inputs!W1</f>
        <v>BRA</v>
      </c>
      <c r="X1" t="str">
        <f xml:space="preserve"> Agg_inputs!X1</f>
        <v>BRN</v>
      </c>
      <c r="Y1" t="str">
        <f xml:space="preserve"> Agg_inputs!Y1</f>
        <v>BWA</v>
      </c>
      <c r="Z1" t="str">
        <f xml:space="preserve"> Agg_inputs!Z1</f>
        <v>CAN</v>
      </c>
      <c r="AA1" t="str">
        <f xml:space="preserve"> Agg_inputs!AA1</f>
        <v>CHE</v>
      </c>
      <c r="AB1" t="str">
        <f xml:space="preserve"> Agg_inputs!AB1</f>
        <v>CHINAREG</v>
      </c>
      <c r="AC1" t="str">
        <f xml:space="preserve"> Agg_inputs!AC1</f>
        <v>CHL</v>
      </c>
      <c r="AD1" t="str">
        <f xml:space="preserve"> Agg_inputs!AD1</f>
        <v>CHN</v>
      </c>
      <c r="AE1" t="str">
        <f xml:space="preserve"> Agg_inputs!AE1</f>
        <v>CIV</v>
      </c>
      <c r="AF1" t="str">
        <f xml:space="preserve"> Agg_inputs!AF1</f>
        <v>CMR</v>
      </c>
      <c r="AG1" t="str">
        <f xml:space="preserve"> Agg_inputs!AG1</f>
        <v>COD</v>
      </c>
      <c r="AH1" t="str">
        <f xml:space="preserve"> Agg_inputs!AH1</f>
        <v>COG</v>
      </c>
      <c r="AI1" t="str">
        <f xml:space="preserve"> Agg_inputs!AI1</f>
        <v>COL</v>
      </c>
      <c r="AJ1" t="str">
        <f xml:space="preserve"> Agg_inputs!AJ1</f>
        <v>CRI</v>
      </c>
      <c r="AK1" t="str">
        <f xml:space="preserve"> Agg_inputs!AK1</f>
        <v>CUB</v>
      </c>
      <c r="AL1" t="str">
        <f xml:space="preserve"> Agg_inputs!AL1</f>
        <v>CYP</v>
      </c>
      <c r="AM1" t="str">
        <f xml:space="preserve"> Agg_inputs!AM1</f>
        <v>CZE</v>
      </c>
      <c r="AN1" t="str">
        <f xml:space="preserve"> Agg_inputs!AN1</f>
        <v>DEU</v>
      </c>
      <c r="AO1" t="str">
        <f xml:space="preserve"> Agg_inputs!AO1</f>
        <v>DNK</v>
      </c>
      <c r="AP1" t="str">
        <f xml:space="preserve"> Agg_inputs!AP1</f>
        <v>DOM</v>
      </c>
      <c r="AQ1" t="str">
        <f xml:space="preserve"> Agg_inputs!AQ1</f>
        <v>DZA</v>
      </c>
      <c r="AR1" t="str">
        <f xml:space="preserve"> Agg_inputs!AR1</f>
        <v>ECU</v>
      </c>
      <c r="AS1" t="str">
        <f xml:space="preserve"> Agg_inputs!AS1</f>
        <v>EGY</v>
      </c>
      <c r="AT1" t="str">
        <f xml:space="preserve"> Agg_inputs!AT1</f>
        <v>ERI</v>
      </c>
      <c r="AU1" t="str">
        <f xml:space="preserve"> Agg_inputs!AU1</f>
        <v>ESP</v>
      </c>
      <c r="AV1" t="str">
        <f xml:space="preserve"> Agg_inputs!AV1</f>
        <v>EST</v>
      </c>
      <c r="AW1" t="str">
        <f xml:space="preserve"> Agg_inputs!AW1</f>
        <v>ETH</v>
      </c>
      <c r="AX1" t="str">
        <f xml:space="preserve"> Agg_inputs!AX1</f>
        <v>EU28</v>
      </c>
      <c r="AY1" t="str">
        <f xml:space="preserve"> Agg_inputs!AY1</f>
        <v>FIN</v>
      </c>
      <c r="AZ1" t="str">
        <f xml:space="preserve"> Agg_inputs!AZ1</f>
        <v>FRA</v>
      </c>
      <c r="BA1" t="str">
        <f xml:space="preserve"> Agg_inputs!BA1</f>
        <v>FSU_15</v>
      </c>
      <c r="BB1" t="str">
        <f xml:space="preserve"> Agg_inputs!BB1</f>
        <v>GAB</v>
      </c>
      <c r="BC1" t="str">
        <f xml:space="preserve"> Agg_inputs!BC1</f>
        <v>GBR</v>
      </c>
      <c r="BD1" t="str">
        <f xml:space="preserve"> Agg_inputs!BD1</f>
        <v>GEO</v>
      </c>
      <c r="BE1" t="str">
        <f xml:space="preserve"> Agg_inputs!BE1</f>
        <v>GHA</v>
      </c>
      <c r="BF1" t="str">
        <f xml:space="preserve"> Agg_inputs!BF1</f>
        <v>GIB</v>
      </c>
      <c r="BG1" t="str">
        <f xml:space="preserve"> Agg_inputs!BG1</f>
        <v>GRC</v>
      </c>
      <c r="BH1" t="str">
        <f xml:space="preserve"> Agg_inputs!BH1</f>
        <v>GTM</v>
      </c>
      <c r="BI1" t="str">
        <f xml:space="preserve"> Agg_inputs!BI1</f>
        <v>HKG</v>
      </c>
      <c r="BJ1" t="str">
        <f xml:space="preserve"> Agg_inputs!BJ1</f>
        <v>HND</v>
      </c>
      <c r="BK1" t="str">
        <f xml:space="preserve"> Agg_inputs!BK1</f>
        <v>HRV</v>
      </c>
      <c r="BL1" t="str">
        <f xml:space="preserve"> Agg_inputs!BL1</f>
        <v>HTI</v>
      </c>
      <c r="BM1" t="str">
        <f xml:space="preserve"> Agg_inputs!BM1</f>
        <v>HUN</v>
      </c>
      <c r="BN1" t="str">
        <f xml:space="preserve"> Agg_inputs!BN1</f>
        <v>IDN</v>
      </c>
      <c r="BO1" t="str">
        <f xml:space="preserve"> Agg_inputs!BO1</f>
        <v>IEATOT</v>
      </c>
      <c r="BP1" t="str">
        <f xml:space="preserve"> Agg_inputs!BP1</f>
        <v>IND</v>
      </c>
      <c r="BQ1" t="str">
        <f xml:space="preserve"> Agg_inputs!BQ1</f>
        <v>IRL</v>
      </c>
      <c r="BR1" t="str">
        <f xml:space="preserve"> Agg_inputs!BR1</f>
        <v>IRN</v>
      </c>
      <c r="BS1" t="str">
        <f xml:space="preserve"> Agg_inputs!BS1</f>
        <v>IRQ</v>
      </c>
      <c r="BT1" t="str">
        <f xml:space="preserve"> Agg_inputs!BT1</f>
        <v>ISL</v>
      </c>
      <c r="BU1" t="str">
        <f xml:space="preserve"> Agg_inputs!BU1</f>
        <v>ISR</v>
      </c>
      <c r="BV1" t="str">
        <f xml:space="preserve"> Agg_inputs!BV1</f>
        <v>ITA</v>
      </c>
      <c r="BW1" t="str">
        <f xml:space="preserve"> Agg_inputs!BW1</f>
        <v>JAM</v>
      </c>
      <c r="BX1" t="str">
        <f xml:space="preserve"> Agg_inputs!BX1</f>
        <v>JOR</v>
      </c>
      <c r="BY1" t="str">
        <f xml:space="preserve"> Agg_inputs!BY1</f>
        <v>JPN</v>
      </c>
      <c r="BZ1" t="str">
        <f xml:space="preserve"> Agg_inputs!BZ1</f>
        <v>KAZ</v>
      </c>
      <c r="CA1" t="str">
        <f xml:space="preserve"> Agg_inputs!CA1</f>
        <v>KEN</v>
      </c>
      <c r="CB1" t="str">
        <f xml:space="preserve"> Agg_inputs!CB1</f>
        <v>KGZ</v>
      </c>
      <c r="CC1" t="str">
        <f xml:space="preserve"> Agg_inputs!CC1</f>
        <v>KHM</v>
      </c>
      <c r="CD1" t="str">
        <f xml:space="preserve"> Agg_inputs!CD1</f>
        <v>KOR</v>
      </c>
      <c r="CE1" t="str">
        <f xml:space="preserve"> Agg_inputs!CE1</f>
        <v>KOSOVO</v>
      </c>
      <c r="CF1" t="str">
        <f xml:space="preserve"> Agg_inputs!CF1</f>
        <v>KWT</v>
      </c>
      <c r="CG1" t="str">
        <f xml:space="preserve"> Agg_inputs!CG1</f>
        <v>LATAMER</v>
      </c>
      <c r="CH1" t="str">
        <f xml:space="preserve"> Agg_inputs!CH1</f>
        <v>LBN</v>
      </c>
      <c r="CI1" t="str">
        <f xml:space="preserve"> Agg_inputs!CI1</f>
        <v>LBY</v>
      </c>
      <c r="CJ1" t="str">
        <f xml:space="preserve"> Agg_inputs!CJ1</f>
        <v>LKA</v>
      </c>
      <c r="CK1" t="str">
        <f xml:space="preserve"> Agg_inputs!CK1</f>
        <v>LTU</v>
      </c>
      <c r="CL1" t="str">
        <f xml:space="preserve"> Agg_inputs!CL1</f>
        <v>LUX</v>
      </c>
      <c r="CM1" t="str">
        <f xml:space="preserve"> Agg_inputs!CM1</f>
        <v>LVA</v>
      </c>
      <c r="CN1" t="str">
        <f xml:space="preserve"> Agg_inputs!CN1</f>
        <v>MAURITIUS</v>
      </c>
      <c r="CO1" t="str">
        <f xml:space="preserve"> Agg_inputs!CO1</f>
        <v>MDA</v>
      </c>
      <c r="CP1" t="str">
        <f xml:space="preserve"> Agg_inputs!CP1</f>
        <v>MEX</v>
      </c>
      <c r="CQ1" t="str">
        <f xml:space="preserve"> Agg_inputs!CQ1</f>
        <v>MKD</v>
      </c>
      <c r="CR1" t="str">
        <f xml:space="preserve"> Agg_inputs!CR1</f>
        <v>MLT</v>
      </c>
      <c r="CS1" t="str">
        <f xml:space="preserve"> Agg_inputs!CS1</f>
        <v>MMR</v>
      </c>
      <c r="CT1" t="str">
        <f xml:space="preserve"> Agg_inputs!CT1</f>
        <v>MNE</v>
      </c>
      <c r="CU1" t="str">
        <f xml:space="preserve"> Agg_inputs!CU1</f>
        <v>MNG</v>
      </c>
      <c r="CV1" t="str">
        <f xml:space="preserve"> Agg_inputs!CV1</f>
        <v>MOZ</v>
      </c>
      <c r="CW1" t="str">
        <f xml:space="preserve"> Agg_inputs!CW1</f>
        <v>MYS</v>
      </c>
      <c r="CX1" t="str">
        <f xml:space="preserve"> Agg_inputs!CX1</f>
        <v>NAM</v>
      </c>
      <c r="CY1" t="str">
        <f xml:space="preserve"> Agg_inputs!CY1</f>
        <v>NGA</v>
      </c>
      <c r="CZ1" t="str">
        <f xml:space="preserve"> Agg_inputs!CZ1</f>
        <v>NIC</v>
      </c>
      <c r="DA1" t="str">
        <f xml:space="preserve"> Agg_inputs!DA1</f>
        <v>NLD</v>
      </c>
      <c r="DB1" t="str">
        <f xml:space="preserve"> Agg_inputs!DB1</f>
        <v>NOC</v>
      </c>
      <c r="DC1" t="str">
        <f xml:space="preserve"> Agg_inputs!DC1</f>
        <v>NON-OECDEUROPEANDEURASIA</v>
      </c>
      <c r="DD1" t="str">
        <f xml:space="preserve"> Agg_inputs!DD1</f>
        <v>NOR</v>
      </c>
      <c r="DE1" t="str">
        <f xml:space="preserve"> Agg_inputs!DE1</f>
        <v>NPL</v>
      </c>
      <c r="DF1" t="str">
        <f xml:space="preserve"> Agg_inputs!DF1</f>
        <v>NZL</v>
      </c>
      <c r="DG1" t="str">
        <f xml:space="preserve"> Agg_inputs!DG1</f>
        <v>OENN</v>
      </c>
      <c r="DH1" t="str">
        <f xml:space="preserve"> Agg_inputs!DH1</f>
        <v>OEPN</v>
      </c>
      <c r="DI1" t="str">
        <f xml:space="preserve"> Agg_inputs!DI1</f>
        <v>OEU</v>
      </c>
      <c r="DJ1" t="str">
        <f xml:space="preserve"> Agg_inputs!DJ1</f>
        <v>OMN</v>
      </c>
      <c r="DK1" t="str">
        <f xml:space="preserve"> Agg_inputs!DK1</f>
        <v>OPEC12</v>
      </c>
      <c r="DL1" t="str">
        <f xml:space="preserve"> Agg_inputs!DL1</f>
        <v>OTHERAFRIC</v>
      </c>
      <c r="DM1" t="str">
        <f xml:space="preserve"> Agg_inputs!DM1</f>
        <v>OTHERASIA</v>
      </c>
      <c r="DN1" t="str">
        <f xml:space="preserve"> Agg_inputs!DN1</f>
        <v>OTHERLATIN</v>
      </c>
      <c r="DO1" t="str">
        <f xml:space="preserve"> Agg_inputs!DO1</f>
        <v>OTO</v>
      </c>
      <c r="DP1" t="str">
        <f xml:space="preserve"> Agg_inputs!DP1</f>
        <v>PAK</v>
      </c>
      <c r="DQ1" t="str">
        <f xml:space="preserve"> Agg_inputs!DQ1</f>
        <v>PAN</v>
      </c>
      <c r="DR1" t="str">
        <f xml:space="preserve"> Agg_inputs!DR1</f>
        <v>PER</v>
      </c>
      <c r="DS1" t="str">
        <f xml:space="preserve"> Agg_inputs!DS1</f>
        <v>PHL</v>
      </c>
      <c r="DT1" t="str">
        <f xml:space="preserve"> Agg_inputs!DT1</f>
        <v>POL</v>
      </c>
      <c r="DU1" t="str">
        <f xml:space="preserve"> Agg_inputs!DU1</f>
        <v>PRK</v>
      </c>
      <c r="DV1" t="str">
        <f xml:space="preserve"> Agg_inputs!DV1</f>
        <v>PRT</v>
      </c>
      <c r="DW1" t="str">
        <f xml:space="preserve"> Agg_inputs!DW1</f>
        <v>PRY</v>
      </c>
      <c r="DX1" t="str">
        <f xml:space="preserve"> Agg_inputs!DX1</f>
        <v>QAT</v>
      </c>
      <c r="DY1" t="str">
        <f xml:space="preserve"> Agg_inputs!DY1</f>
        <v>ROU</v>
      </c>
      <c r="DZ1" t="str">
        <f xml:space="preserve"> Agg_inputs!DZ1</f>
        <v>RUS</v>
      </c>
      <c r="EA1" t="str">
        <f xml:space="preserve"> Agg_inputs!EA1</f>
        <v>SAU</v>
      </c>
      <c r="EB1" t="str">
        <f xml:space="preserve"> Agg_inputs!EB1</f>
        <v>SDN</v>
      </c>
      <c r="EC1" t="str">
        <f xml:space="preserve"> Agg_inputs!EC1</f>
        <v>SEN</v>
      </c>
      <c r="ED1" t="str">
        <f xml:space="preserve"> Agg_inputs!ED1</f>
        <v>SGP</v>
      </c>
      <c r="EE1" t="str">
        <f xml:space="preserve"> Agg_inputs!EE1</f>
        <v>SLV</v>
      </c>
      <c r="EF1" t="str">
        <f xml:space="preserve"> Agg_inputs!EF1</f>
        <v>SRB</v>
      </c>
      <c r="EG1" t="str">
        <f xml:space="preserve"> Agg_inputs!EG1</f>
        <v>SVK</v>
      </c>
      <c r="EH1" t="str">
        <f xml:space="preserve"> Agg_inputs!EH1</f>
        <v>SVN</v>
      </c>
      <c r="EI1" t="str">
        <f xml:space="preserve"> Agg_inputs!EI1</f>
        <v>SWE</v>
      </c>
      <c r="EJ1" t="str">
        <f xml:space="preserve"> Agg_inputs!EJ1</f>
        <v>SYR</v>
      </c>
      <c r="EK1" t="str">
        <f xml:space="preserve"> Agg_inputs!EK1</f>
        <v>TGO</v>
      </c>
      <c r="EL1" t="str">
        <f xml:space="preserve"> Agg_inputs!EL1</f>
        <v>THA</v>
      </c>
      <c r="EM1" t="str">
        <f xml:space="preserve"> Agg_inputs!EM1</f>
        <v>TJK</v>
      </c>
      <c r="EN1" t="str">
        <f xml:space="preserve"> Agg_inputs!EN1</f>
        <v>TKM</v>
      </c>
      <c r="EO1" t="str">
        <f xml:space="preserve"> Agg_inputs!EO1</f>
        <v>TTO</v>
      </c>
      <c r="EP1" t="str">
        <f xml:space="preserve"> Agg_inputs!EP1</f>
        <v>TUN</v>
      </c>
      <c r="EQ1" t="str">
        <f xml:space="preserve"> Agg_inputs!EQ1</f>
        <v>TUR</v>
      </c>
      <c r="ER1" t="str">
        <f xml:space="preserve"> Agg_inputs!ER1</f>
        <v>TWN</v>
      </c>
      <c r="ES1" t="str">
        <f xml:space="preserve"> Agg_inputs!ES1</f>
        <v>TZA</v>
      </c>
      <c r="ET1" t="str">
        <f xml:space="preserve"> Agg_inputs!ET1</f>
        <v>UKR</v>
      </c>
      <c r="EU1" t="str">
        <f xml:space="preserve"> Agg_inputs!EU1</f>
        <v>URY</v>
      </c>
      <c r="EV1" t="str">
        <f xml:space="preserve"> Agg_inputs!EV1</f>
        <v>USA</v>
      </c>
      <c r="EW1" t="str">
        <f xml:space="preserve"> Agg_inputs!EW1</f>
        <v>UZB</v>
      </c>
      <c r="EX1" t="str">
        <f xml:space="preserve"> Agg_inputs!EX1</f>
        <v>VEN</v>
      </c>
      <c r="EY1" t="str">
        <f xml:space="preserve"> Agg_inputs!EY1</f>
        <v>VNM</v>
      </c>
      <c r="EZ1" t="str">
        <f xml:space="preserve"> Agg_inputs!EZ1</f>
        <v>WLD</v>
      </c>
      <c r="FA1" t="str">
        <f xml:space="preserve"> Agg_inputs!FA1</f>
        <v>YEM</v>
      </c>
      <c r="FB1" t="str">
        <f xml:space="preserve"> Agg_inputs!FB1</f>
        <v>YUG</v>
      </c>
      <c r="FC1" t="str">
        <f xml:space="preserve"> Agg_inputs!FC1</f>
        <v>ZAF</v>
      </c>
      <c r="FD1" t="str">
        <f xml:space="preserve"> Agg_inputs!FD1</f>
        <v>ZMB</v>
      </c>
      <c r="FE1" t="str">
        <f xml:space="preserve"> Agg_inputs!FE1</f>
        <v>ZWE</v>
      </c>
      <c r="FF1" t="str">
        <f xml:space="preserve"> Agg_inputs!FF1</f>
        <v>Grand Total</v>
      </c>
      <c r="FG1" t="str">
        <f xml:space="preserve"> Agg_inputs!FG1</f>
        <v>IEA</v>
      </c>
      <c r="FH1" t="s">
        <v>401</v>
      </c>
      <c r="FI1" s="6" t="s">
        <v>533</v>
      </c>
      <c r="FJ1" s="6" t="s">
        <v>532</v>
      </c>
      <c r="FK1" s="6" t="s">
        <v>396</v>
      </c>
      <c r="FL1" t="s">
        <v>398</v>
      </c>
      <c r="FM1" t="s">
        <v>402</v>
      </c>
      <c r="FN1" t="s">
        <v>403</v>
      </c>
      <c r="FO1" s="6" t="s">
        <v>404</v>
      </c>
      <c r="FP1" s="6" t="s">
        <v>405</v>
      </c>
      <c r="FQ1" s="6" t="s">
        <v>524</v>
      </c>
      <c r="FR1" s="6" t="s">
        <v>523</v>
      </c>
      <c r="FS1" s="6" t="s">
        <v>393</v>
      </c>
      <c r="FT1" t="s">
        <v>400</v>
      </c>
      <c r="FU1" t="s">
        <v>397</v>
      </c>
      <c r="FV1" s="6" t="s">
        <v>391</v>
      </c>
      <c r="FW1" t="s">
        <v>399</v>
      </c>
      <c r="FX1" s="6" t="s">
        <v>395</v>
      </c>
      <c r="FY1" t="s">
        <v>389</v>
      </c>
      <c r="FZ1" s="6" t="s">
        <v>406</v>
      </c>
      <c r="GA1" s="6" t="s">
        <v>528</v>
      </c>
      <c r="GB1" s="6" t="s">
        <v>527</v>
      </c>
      <c r="GC1" s="6" t="s">
        <v>392</v>
      </c>
      <c r="GD1" t="s">
        <v>390</v>
      </c>
      <c r="GE1" s="6" t="s">
        <v>529</v>
      </c>
      <c r="GF1" s="6" t="s">
        <v>530</v>
      </c>
      <c r="GG1" s="6" t="s">
        <v>394</v>
      </c>
      <c r="GH1" t="s">
        <v>407</v>
      </c>
      <c r="GI1" t="s">
        <v>408</v>
      </c>
      <c r="GJ1" t="s">
        <v>409</v>
      </c>
      <c r="GK1" t="s">
        <v>410</v>
      </c>
      <c r="GL1" t="s">
        <v>411</v>
      </c>
      <c r="GM1" t="s">
        <v>412</v>
      </c>
      <c r="GN1" t="s">
        <v>413</v>
      </c>
      <c r="GO1" t="s">
        <v>415</v>
      </c>
      <c r="GP1" t="s">
        <v>414</v>
      </c>
      <c r="GQ1" t="s">
        <v>536</v>
      </c>
      <c r="GR1" t="s">
        <v>537</v>
      </c>
    </row>
    <row r="2" spans="1:200" x14ac:dyDescent="0.25">
      <c r="A2" t="str">
        <f xml:space="preserve"> Agg_inputs!A2</f>
        <v>tnd</v>
      </c>
      <c r="B2">
        <f xml:space="preserve"> Agg_inputs!B2</f>
        <v>0</v>
      </c>
      <c r="C2">
        <f xml:space="preserve"> Agg_inputs!C2</f>
        <v>0</v>
      </c>
      <c r="D2">
        <f xml:space="preserve"> Agg_inputs!D2</f>
        <v>0</v>
      </c>
      <c r="E2">
        <f xml:space="preserve"> Agg_inputs!E2</f>
        <v>0</v>
      </c>
      <c r="F2">
        <f xml:space="preserve"> Agg_inputs!F2</f>
        <v>0</v>
      </c>
      <c r="G2">
        <f xml:space="preserve"> Agg_inputs!G2</f>
        <v>0</v>
      </c>
      <c r="H2">
        <f xml:space="preserve"> Agg_inputs!H2</f>
        <v>0</v>
      </c>
      <c r="I2">
        <f xml:space="preserve"> Agg_inputs!I2</f>
        <v>0</v>
      </c>
      <c r="J2">
        <f xml:space="preserve"> Agg_inputs!J2</f>
        <v>0</v>
      </c>
      <c r="K2">
        <f xml:space="preserve"> Agg_inputs!K2</f>
        <v>0</v>
      </c>
      <c r="L2">
        <f xml:space="preserve"> Agg_inputs!L2</f>
        <v>0</v>
      </c>
      <c r="M2">
        <f xml:space="preserve"> Agg_inputs!M2</f>
        <v>0</v>
      </c>
      <c r="N2">
        <f xml:space="preserve"> Agg_inputs!N2</f>
        <v>0</v>
      </c>
      <c r="O2">
        <f xml:space="preserve"> Agg_inputs!O2</f>
        <v>0</v>
      </c>
      <c r="P2">
        <f xml:space="preserve"> Agg_inputs!P2</f>
        <v>0</v>
      </c>
      <c r="Q2">
        <f xml:space="preserve"> Agg_inputs!Q2</f>
        <v>0</v>
      </c>
      <c r="R2">
        <f xml:space="preserve"> Agg_inputs!R2</f>
        <v>0</v>
      </c>
      <c r="S2">
        <f xml:space="preserve"> Agg_inputs!S2</f>
        <v>0</v>
      </c>
      <c r="T2">
        <f xml:space="preserve"> Agg_inputs!T2</f>
        <v>0</v>
      </c>
      <c r="U2">
        <f xml:space="preserve"> Agg_inputs!U2</f>
        <v>0</v>
      </c>
      <c r="V2">
        <f xml:space="preserve"> Agg_inputs!V2</f>
        <v>0</v>
      </c>
      <c r="W2">
        <f xml:space="preserve"> Agg_inputs!W2</f>
        <v>0</v>
      </c>
      <c r="X2">
        <f xml:space="preserve"> Agg_inputs!X2</f>
        <v>0</v>
      </c>
      <c r="Y2">
        <f xml:space="preserve"> Agg_inputs!Y2</f>
        <v>0</v>
      </c>
      <c r="Z2">
        <f xml:space="preserve"> Agg_inputs!Z2</f>
        <v>0</v>
      </c>
      <c r="AA2">
        <f xml:space="preserve"> Agg_inputs!AA2</f>
        <v>0</v>
      </c>
      <c r="AB2">
        <f xml:space="preserve"> Agg_inputs!AB2</f>
        <v>0</v>
      </c>
      <c r="AC2">
        <f xml:space="preserve"> Agg_inputs!AC2</f>
        <v>0</v>
      </c>
      <c r="AD2">
        <f xml:space="preserve"> Agg_inputs!AD2</f>
        <v>0</v>
      </c>
      <c r="AE2">
        <f xml:space="preserve"> Agg_inputs!AE2</f>
        <v>0</v>
      </c>
      <c r="AF2">
        <f xml:space="preserve"> Agg_inputs!AF2</f>
        <v>0</v>
      </c>
      <c r="AG2">
        <f xml:space="preserve"> Agg_inputs!AG2</f>
        <v>0</v>
      </c>
      <c r="AH2">
        <f xml:space="preserve"> Agg_inputs!AH2</f>
        <v>0</v>
      </c>
      <c r="AI2">
        <f xml:space="preserve"> Agg_inputs!AI2</f>
        <v>0</v>
      </c>
      <c r="AJ2">
        <f xml:space="preserve"> Agg_inputs!AJ2</f>
        <v>0</v>
      </c>
      <c r="AK2">
        <f xml:space="preserve"> Agg_inputs!AK2</f>
        <v>0</v>
      </c>
      <c r="AL2">
        <f xml:space="preserve"> Agg_inputs!AL2</f>
        <v>0</v>
      </c>
      <c r="AM2">
        <f xml:space="preserve"> Agg_inputs!AM2</f>
        <v>0</v>
      </c>
      <c r="AN2">
        <f xml:space="preserve"> Agg_inputs!AN2</f>
        <v>0</v>
      </c>
      <c r="AO2">
        <f xml:space="preserve"> Agg_inputs!AO2</f>
        <v>0</v>
      </c>
      <c r="AP2">
        <f xml:space="preserve"> Agg_inputs!AP2</f>
        <v>0</v>
      </c>
      <c r="AQ2">
        <f xml:space="preserve"> Agg_inputs!AQ2</f>
        <v>0</v>
      </c>
      <c r="AR2">
        <f xml:space="preserve"> Agg_inputs!AR2</f>
        <v>0</v>
      </c>
      <c r="AS2">
        <f xml:space="preserve"> Agg_inputs!AS2</f>
        <v>0</v>
      </c>
      <c r="AT2">
        <f xml:space="preserve"> Agg_inputs!AT2</f>
        <v>0</v>
      </c>
      <c r="AU2">
        <f xml:space="preserve"> Agg_inputs!AU2</f>
        <v>0</v>
      </c>
      <c r="AV2">
        <f xml:space="preserve"> Agg_inputs!AV2</f>
        <v>0</v>
      </c>
      <c r="AW2">
        <f xml:space="preserve"> Agg_inputs!AW2</f>
        <v>0</v>
      </c>
      <c r="AX2">
        <f xml:space="preserve"> Agg_inputs!AX2</f>
        <v>0</v>
      </c>
      <c r="AY2">
        <f xml:space="preserve"> Agg_inputs!AY2</f>
        <v>0</v>
      </c>
      <c r="AZ2">
        <f xml:space="preserve"> Agg_inputs!AZ2</f>
        <v>0</v>
      </c>
      <c r="BA2">
        <f xml:space="preserve"> Agg_inputs!BA2</f>
        <v>0</v>
      </c>
      <c r="BB2">
        <f xml:space="preserve"> Agg_inputs!BB2</f>
        <v>0</v>
      </c>
      <c r="BC2">
        <f xml:space="preserve"> Agg_inputs!BC2</f>
        <v>0</v>
      </c>
      <c r="BD2">
        <f xml:space="preserve"> Agg_inputs!BD2</f>
        <v>0</v>
      </c>
      <c r="BE2">
        <f xml:space="preserve"> Agg_inputs!BE2</f>
        <v>0</v>
      </c>
      <c r="BF2">
        <f xml:space="preserve"> Agg_inputs!BF2</f>
        <v>0</v>
      </c>
      <c r="BG2">
        <f xml:space="preserve"> Agg_inputs!BG2</f>
        <v>0</v>
      </c>
      <c r="BH2">
        <f xml:space="preserve"> Agg_inputs!BH2</f>
        <v>0</v>
      </c>
      <c r="BI2">
        <f xml:space="preserve"> Agg_inputs!BI2</f>
        <v>0</v>
      </c>
      <c r="BJ2">
        <f xml:space="preserve"> Agg_inputs!BJ2</f>
        <v>0</v>
      </c>
      <c r="BK2">
        <f xml:space="preserve"> Agg_inputs!BK2</f>
        <v>0</v>
      </c>
      <c r="BL2">
        <f xml:space="preserve"> Agg_inputs!BL2</f>
        <v>0</v>
      </c>
      <c r="BM2">
        <f xml:space="preserve"> Agg_inputs!BM2</f>
        <v>0</v>
      </c>
      <c r="BN2">
        <f xml:space="preserve"> Agg_inputs!BN2</f>
        <v>0</v>
      </c>
      <c r="BO2">
        <f xml:space="preserve"> Agg_inputs!BO2</f>
        <v>0</v>
      </c>
      <c r="BP2">
        <f xml:space="preserve"> Agg_inputs!BP2</f>
        <v>0</v>
      </c>
      <c r="BQ2">
        <f xml:space="preserve"> Agg_inputs!BQ2</f>
        <v>0</v>
      </c>
      <c r="BR2">
        <f xml:space="preserve"> Agg_inputs!BR2</f>
        <v>0</v>
      </c>
      <c r="BS2">
        <f xml:space="preserve"> Agg_inputs!BS2</f>
        <v>0</v>
      </c>
      <c r="BT2">
        <f xml:space="preserve"> Agg_inputs!BT2</f>
        <v>0</v>
      </c>
      <c r="BU2">
        <f xml:space="preserve"> Agg_inputs!BU2</f>
        <v>0</v>
      </c>
      <c r="BV2">
        <f xml:space="preserve"> Agg_inputs!BV2</f>
        <v>0</v>
      </c>
      <c r="BW2">
        <f xml:space="preserve"> Agg_inputs!BW2</f>
        <v>0</v>
      </c>
      <c r="BX2">
        <f xml:space="preserve"> Agg_inputs!BX2</f>
        <v>0</v>
      </c>
      <c r="BY2">
        <f xml:space="preserve"> Agg_inputs!BY2</f>
        <v>0</v>
      </c>
      <c r="BZ2">
        <f xml:space="preserve"> Agg_inputs!BZ2</f>
        <v>0</v>
      </c>
      <c r="CA2">
        <f xml:space="preserve"> Agg_inputs!CA2</f>
        <v>0</v>
      </c>
      <c r="CB2">
        <f xml:space="preserve"> Agg_inputs!CB2</f>
        <v>0</v>
      </c>
      <c r="CC2">
        <f xml:space="preserve"> Agg_inputs!CC2</f>
        <v>0</v>
      </c>
      <c r="CD2">
        <f xml:space="preserve"> Agg_inputs!CD2</f>
        <v>0</v>
      </c>
      <c r="CE2">
        <f xml:space="preserve"> Agg_inputs!CE2</f>
        <v>0</v>
      </c>
      <c r="CF2">
        <f xml:space="preserve"> Agg_inputs!CF2</f>
        <v>0</v>
      </c>
      <c r="CG2">
        <f xml:space="preserve"> Agg_inputs!CG2</f>
        <v>0</v>
      </c>
      <c r="CH2">
        <f xml:space="preserve"> Agg_inputs!CH2</f>
        <v>0</v>
      </c>
      <c r="CI2">
        <f xml:space="preserve"> Agg_inputs!CI2</f>
        <v>0</v>
      </c>
      <c r="CJ2">
        <f xml:space="preserve"> Agg_inputs!CJ2</f>
        <v>0</v>
      </c>
      <c r="CK2">
        <f xml:space="preserve"> Agg_inputs!CK2</f>
        <v>0</v>
      </c>
      <c r="CL2">
        <f xml:space="preserve"> Agg_inputs!CL2</f>
        <v>0</v>
      </c>
      <c r="CM2">
        <f xml:space="preserve"> Agg_inputs!CM2</f>
        <v>0</v>
      </c>
      <c r="CN2">
        <f xml:space="preserve"> Agg_inputs!CN2</f>
        <v>0</v>
      </c>
      <c r="CO2">
        <f xml:space="preserve"> Agg_inputs!CO2</f>
        <v>0</v>
      </c>
      <c r="CP2">
        <f xml:space="preserve"> Agg_inputs!CP2</f>
        <v>0</v>
      </c>
      <c r="CQ2">
        <f xml:space="preserve"> Agg_inputs!CQ2</f>
        <v>0</v>
      </c>
      <c r="CR2">
        <f xml:space="preserve"> Agg_inputs!CR2</f>
        <v>0</v>
      </c>
      <c r="CS2">
        <f xml:space="preserve"> Agg_inputs!CS2</f>
        <v>0</v>
      </c>
      <c r="CT2">
        <f xml:space="preserve"> Agg_inputs!CT2</f>
        <v>0</v>
      </c>
      <c r="CU2">
        <f xml:space="preserve"> Agg_inputs!CU2</f>
        <v>0</v>
      </c>
      <c r="CV2">
        <f xml:space="preserve"> Agg_inputs!CV2</f>
        <v>0</v>
      </c>
      <c r="CW2">
        <f xml:space="preserve"> Agg_inputs!CW2</f>
        <v>0</v>
      </c>
      <c r="CX2">
        <f xml:space="preserve"> Agg_inputs!CX2</f>
        <v>0</v>
      </c>
      <c r="CY2">
        <f xml:space="preserve"> Agg_inputs!CY2</f>
        <v>0</v>
      </c>
      <c r="CZ2">
        <f xml:space="preserve"> Agg_inputs!CZ2</f>
        <v>0</v>
      </c>
      <c r="DA2">
        <f xml:space="preserve"> Agg_inputs!DA2</f>
        <v>0</v>
      </c>
      <c r="DB2">
        <f xml:space="preserve"> Agg_inputs!DB2</f>
        <v>0</v>
      </c>
      <c r="DC2">
        <f xml:space="preserve"> Agg_inputs!DC2</f>
        <v>0</v>
      </c>
      <c r="DD2">
        <f xml:space="preserve"> Agg_inputs!DD2</f>
        <v>0</v>
      </c>
      <c r="DE2">
        <f xml:space="preserve"> Agg_inputs!DE2</f>
        <v>0</v>
      </c>
      <c r="DF2">
        <f xml:space="preserve"> Agg_inputs!DF2</f>
        <v>0</v>
      </c>
      <c r="DG2">
        <f xml:space="preserve"> Agg_inputs!DG2</f>
        <v>0</v>
      </c>
      <c r="DH2">
        <f xml:space="preserve"> Agg_inputs!DH2</f>
        <v>0</v>
      </c>
      <c r="DI2">
        <f xml:space="preserve"> Agg_inputs!DI2</f>
        <v>0</v>
      </c>
      <c r="DJ2">
        <f xml:space="preserve"> Agg_inputs!DJ2</f>
        <v>0</v>
      </c>
      <c r="DK2">
        <f xml:space="preserve"> Agg_inputs!DK2</f>
        <v>0</v>
      </c>
      <c r="DL2">
        <f xml:space="preserve"> Agg_inputs!DL2</f>
        <v>0</v>
      </c>
      <c r="DM2">
        <f xml:space="preserve"> Agg_inputs!DM2</f>
        <v>0</v>
      </c>
      <c r="DN2">
        <f xml:space="preserve"> Agg_inputs!DN2</f>
        <v>0</v>
      </c>
      <c r="DO2">
        <f xml:space="preserve"> Agg_inputs!DO2</f>
        <v>0</v>
      </c>
      <c r="DP2">
        <f xml:space="preserve"> Agg_inputs!DP2</f>
        <v>0</v>
      </c>
      <c r="DQ2">
        <f xml:space="preserve"> Agg_inputs!DQ2</f>
        <v>0</v>
      </c>
      <c r="DR2">
        <f xml:space="preserve"> Agg_inputs!DR2</f>
        <v>0</v>
      </c>
      <c r="DS2">
        <f xml:space="preserve"> Agg_inputs!DS2</f>
        <v>0</v>
      </c>
      <c r="DT2">
        <f xml:space="preserve"> Agg_inputs!DT2</f>
        <v>0</v>
      </c>
      <c r="DU2">
        <f xml:space="preserve"> Agg_inputs!DU2</f>
        <v>0</v>
      </c>
      <c r="DV2">
        <f xml:space="preserve"> Agg_inputs!DV2</f>
        <v>0</v>
      </c>
      <c r="DW2">
        <f xml:space="preserve"> Agg_inputs!DW2</f>
        <v>0</v>
      </c>
      <c r="DX2">
        <f xml:space="preserve"> Agg_inputs!DX2</f>
        <v>0</v>
      </c>
      <c r="DY2">
        <f xml:space="preserve"> Agg_inputs!DY2</f>
        <v>0</v>
      </c>
      <c r="DZ2">
        <f xml:space="preserve"> Agg_inputs!DZ2</f>
        <v>0</v>
      </c>
      <c r="EA2">
        <f xml:space="preserve"> Agg_inputs!EA2</f>
        <v>0</v>
      </c>
      <c r="EB2">
        <f xml:space="preserve"> Agg_inputs!EB2</f>
        <v>0</v>
      </c>
      <c r="EC2">
        <f xml:space="preserve"> Agg_inputs!EC2</f>
        <v>0</v>
      </c>
      <c r="ED2">
        <f xml:space="preserve"> Agg_inputs!ED2</f>
        <v>0</v>
      </c>
      <c r="EE2">
        <f xml:space="preserve"> Agg_inputs!EE2</f>
        <v>0</v>
      </c>
      <c r="EF2">
        <f xml:space="preserve"> Agg_inputs!EF2</f>
        <v>0</v>
      </c>
      <c r="EG2">
        <f xml:space="preserve"> Agg_inputs!EG2</f>
        <v>0</v>
      </c>
      <c r="EH2">
        <f xml:space="preserve"> Agg_inputs!EH2</f>
        <v>0</v>
      </c>
      <c r="EI2">
        <f xml:space="preserve"> Agg_inputs!EI2</f>
        <v>0</v>
      </c>
      <c r="EJ2">
        <f xml:space="preserve"> Agg_inputs!EJ2</f>
        <v>0</v>
      </c>
      <c r="EK2">
        <f xml:space="preserve"> Agg_inputs!EK2</f>
        <v>0</v>
      </c>
      <c r="EL2">
        <f xml:space="preserve"> Agg_inputs!EL2</f>
        <v>0</v>
      </c>
      <c r="EM2">
        <f xml:space="preserve"> Agg_inputs!EM2</f>
        <v>0</v>
      </c>
      <c r="EN2">
        <f xml:space="preserve"> Agg_inputs!EN2</f>
        <v>0</v>
      </c>
      <c r="EO2">
        <f xml:space="preserve"> Agg_inputs!EO2</f>
        <v>0</v>
      </c>
      <c r="EP2">
        <f xml:space="preserve"> Agg_inputs!EP2</f>
        <v>0</v>
      </c>
      <c r="EQ2">
        <f xml:space="preserve"> Agg_inputs!EQ2</f>
        <v>0</v>
      </c>
      <c r="ER2">
        <f xml:space="preserve"> Agg_inputs!ER2</f>
        <v>0</v>
      </c>
      <c r="ES2">
        <f xml:space="preserve"> Agg_inputs!ES2</f>
        <v>0</v>
      </c>
      <c r="ET2">
        <f xml:space="preserve"> Agg_inputs!ET2</f>
        <v>0</v>
      </c>
      <c r="EU2">
        <f xml:space="preserve"> Agg_inputs!EU2</f>
        <v>0</v>
      </c>
      <c r="EV2">
        <f xml:space="preserve"> Agg_inputs!EV2</f>
        <v>0</v>
      </c>
      <c r="EW2">
        <f xml:space="preserve"> Agg_inputs!EW2</f>
        <v>0</v>
      </c>
      <c r="EX2">
        <f xml:space="preserve"> Agg_inputs!EX2</f>
        <v>0</v>
      </c>
      <c r="EY2">
        <f xml:space="preserve"> Agg_inputs!EY2</f>
        <v>0</v>
      </c>
      <c r="EZ2">
        <f xml:space="preserve"> Agg_inputs!EZ2</f>
        <v>0</v>
      </c>
      <c r="FA2">
        <f xml:space="preserve"> Agg_inputs!FA2</f>
        <v>0</v>
      </c>
      <c r="FB2">
        <f xml:space="preserve"> Agg_inputs!FB2</f>
        <v>0</v>
      </c>
      <c r="FC2">
        <f xml:space="preserve"> Agg_inputs!FC2</f>
        <v>0</v>
      </c>
      <c r="FD2">
        <f xml:space="preserve"> Agg_inputs!FD2</f>
        <v>0</v>
      </c>
      <c r="FE2">
        <f xml:space="preserve"> Agg_inputs!FE2</f>
        <v>0</v>
      </c>
      <c r="FF2">
        <f xml:space="preserve"> Agg_inputs!FF2</f>
        <v>0</v>
      </c>
      <c r="FG2">
        <f xml:space="preserve"> Agg_inputs!FG2</f>
        <v>0</v>
      </c>
      <c r="FH2">
        <f xml:space="preserve"> EIA_supp!$Q$30* GTAP_names!$DM2</f>
        <v>0</v>
      </c>
      <c r="FI2">
        <f xml:space="preserve"> EIA_supp!$Q$31* GTAP_names!$DM2</f>
        <v>0</v>
      </c>
      <c r="FJ2">
        <f xml:space="preserve"> Agg_inputs!DU2</f>
        <v>0</v>
      </c>
      <c r="FK2">
        <f>SUM(FI2:FJ2)</f>
        <v>0</v>
      </c>
      <c r="FL2">
        <f>Agg_inputs!CS2</f>
        <v>0</v>
      </c>
      <c r="FM2">
        <f xml:space="preserve"> EIA_supp!$Q$32* GTAP_names!$DM2</f>
        <v>0</v>
      </c>
      <c r="FN2">
        <f xml:space="preserve"> EIA_supp!$Q$5*$DN2</f>
        <v>0</v>
      </c>
      <c r="FO2">
        <f xml:space="preserve"> EIA_supp!$Q$7*$DN2</f>
        <v>0</v>
      </c>
      <c r="FP2">
        <f xml:space="preserve"> EIA_supp!$Q$6*$DN2</f>
        <v>0</v>
      </c>
      <c r="FQ2">
        <f xml:space="preserve"> EIA_supp!$Q$8*$DN2</f>
        <v>0</v>
      </c>
      <c r="FR2">
        <f>AK2+BL2+F2</f>
        <v>0</v>
      </c>
      <c r="FS2">
        <f>SUM(FQ2:FR2)</f>
        <v>0</v>
      </c>
      <c r="FT2">
        <f>BT2</f>
        <v>0</v>
      </c>
      <c r="FU2">
        <f>CO2</f>
        <v>0</v>
      </c>
      <c r="FV2">
        <f>SUM(T2,BF2,EF2,FB2)</f>
        <v>0</v>
      </c>
      <c r="FW2">
        <f>SUM(EM2,EN2,EW2)</f>
        <v>0</v>
      </c>
      <c r="FX2">
        <f>SUM(BS2,CH2,EJ2,FA2)</f>
        <v>0</v>
      </c>
      <c r="FY2">
        <f>SUM(CI2)</f>
        <v>0</v>
      </c>
      <c r="FZ2">
        <f xml:space="preserve"> EIA_supp!$Q$14* GTAP_names!$DL2</f>
        <v>0</v>
      </c>
      <c r="GA2">
        <f xml:space="preserve"> EIA_supp!$Q$15* GTAP_names!$DL2</f>
        <v>0</v>
      </c>
      <c r="GB2">
        <f>SUM(AH2,BB2)</f>
        <v>0</v>
      </c>
      <c r="GC2">
        <f>SUM(GA2:GB2)</f>
        <v>0</v>
      </c>
      <c r="GD2">
        <f>SUM(D2,AG2)</f>
        <v>0</v>
      </c>
      <c r="GE2">
        <f xml:space="preserve"> EIA_supp!$Q$22* GTAP_names!$DL2</f>
        <v>0</v>
      </c>
      <c r="GF2">
        <f>SUM(AT2,EB2)</f>
        <v>0</v>
      </c>
      <c r="GG2">
        <f>SUM(GE2:GF2)</f>
        <v>0</v>
      </c>
      <c r="GH2">
        <f xml:space="preserve"> EIA_supp!$Q$21* GTAP_names!$DL2</f>
        <v>0</v>
      </c>
      <c r="GI2">
        <v>0</v>
      </c>
      <c r="GJ2">
        <f xml:space="preserve"> EIA_supp!$Q$29* GTAP_names!$DM2</f>
        <v>0</v>
      </c>
      <c r="GK2">
        <f xml:space="preserve"> EIA_supp!$Q$9*$DN2</f>
        <v>0</v>
      </c>
      <c r="GL2">
        <f xml:space="preserve"> EIA_supp!$Q$16* GTAP_names!$DL2</f>
        <v>0</v>
      </c>
      <c r="GM2">
        <f xml:space="preserve"> EIA_supp!$Q$17* GTAP_names!$DL2</f>
        <v>0</v>
      </c>
      <c r="GN2">
        <f xml:space="preserve"> EIA_supp!$Q$18* GTAP_names!$DL2</f>
        <v>0</v>
      </c>
      <c r="GO2">
        <f xml:space="preserve"> EIA_supp!$Q$19* GTAP_names!$DL2</f>
        <v>0</v>
      </c>
      <c r="GP2">
        <f xml:space="preserve"> EIA_supp!$Q$20* GTAP_names!$DL2</f>
        <v>0</v>
      </c>
      <c r="GQ2">
        <f xml:space="preserve"> EIA_supp!$Q$23* GTAP_names!$DL2</f>
        <v>0</v>
      </c>
      <c r="GR2">
        <f xml:space="preserve"> EIA_supp!$Q$24* GTAP_names!$DR2</f>
        <v>0</v>
      </c>
    </row>
    <row r="3" spans="1:200" x14ac:dyDescent="0.25">
      <c r="A3" t="str">
        <f xml:space="preserve"> Agg_inputs!A3</f>
        <v>nuclearbl</v>
      </c>
      <c r="B3">
        <f xml:space="preserve"> Agg_inputs!B3</f>
        <v>0</v>
      </c>
      <c r="C3">
        <f xml:space="preserve"> Agg_inputs!C3</f>
        <v>13502</v>
      </c>
      <c r="D3">
        <f xml:space="preserve"> Agg_inputs!D3</f>
        <v>0</v>
      </c>
      <c r="E3">
        <f xml:space="preserve"> Agg_inputs!E3</f>
        <v>0</v>
      </c>
      <c r="F3">
        <f xml:space="preserve"> Agg_inputs!F3</f>
        <v>0</v>
      </c>
      <c r="G3">
        <f xml:space="preserve"> Agg_inputs!G3</f>
        <v>0</v>
      </c>
      <c r="H3">
        <f xml:space="preserve"> Agg_inputs!H3</f>
        <v>6371</v>
      </c>
      <c r="I3">
        <f xml:space="preserve"> Agg_inputs!I3</f>
        <v>2548</v>
      </c>
      <c r="J3">
        <f xml:space="preserve"> Agg_inputs!J3</f>
        <v>79668</v>
      </c>
      <c r="K3">
        <f xml:space="preserve"> Agg_inputs!K3</f>
        <v>327</v>
      </c>
      <c r="L3">
        <f xml:space="preserve"> Agg_inputs!L3</f>
        <v>0</v>
      </c>
      <c r="M3">
        <f xml:space="preserve"> Agg_inputs!M3</f>
        <v>0</v>
      </c>
      <c r="N3">
        <f xml:space="preserve"> Agg_inputs!N3</f>
        <v>0</v>
      </c>
      <c r="O3">
        <f xml:space="preserve"> Agg_inputs!O3</f>
        <v>48234</v>
      </c>
      <c r="P3">
        <f xml:space="preserve"> Agg_inputs!P3</f>
        <v>0</v>
      </c>
      <c r="Q3">
        <f xml:space="preserve"> Agg_inputs!Q3</f>
        <v>0</v>
      </c>
      <c r="R3">
        <f xml:space="preserve"> Agg_inputs!R3</f>
        <v>16314</v>
      </c>
      <c r="S3">
        <f xml:space="preserve"> Agg_inputs!S3</f>
        <v>0</v>
      </c>
      <c r="T3">
        <f xml:space="preserve"> Agg_inputs!T3</f>
        <v>0</v>
      </c>
      <c r="U3">
        <f xml:space="preserve"> Agg_inputs!U3</f>
        <v>0</v>
      </c>
      <c r="V3">
        <f xml:space="preserve"> Agg_inputs!V3</f>
        <v>0</v>
      </c>
      <c r="W3">
        <f xml:space="preserve"> Agg_inputs!W3</f>
        <v>15659</v>
      </c>
      <c r="X3">
        <f xml:space="preserve"> Agg_inputs!X3</f>
        <v>0</v>
      </c>
      <c r="Y3">
        <f xml:space="preserve"> Agg_inputs!Y3</f>
        <v>0</v>
      </c>
      <c r="Z3">
        <f xml:space="preserve"> Agg_inputs!Z3</f>
        <v>93589</v>
      </c>
      <c r="AA3">
        <f xml:space="preserve"> Agg_inputs!AA3</f>
        <v>26710</v>
      </c>
      <c r="AB3">
        <f xml:space="preserve"> Agg_inputs!AB3</f>
        <v>86350</v>
      </c>
      <c r="AC3">
        <f xml:space="preserve"> Agg_inputs!AC3</f>
        <v>0</v>
      </c>
      <c r="AD3">
        <f xml:space="preserve"> Agg_inputs!AD3</f>
        <v>86350</v>
      </c>
      <c r="AE3">
        <f xml:space="preserve"> Agg_inputs!AE3</f>
        <v>0</v>
      </c>
      <c r="AF3">
        <f xml:space="preserve"> Agg_inputs!AF3</f>
        <v>0</v>
      </c>
      <c r="AG3">
        <f xml:space="preserve"> Agg_inputs!AG3</f>
        <v>0</v>
      </c>
      <c r="AH3">
        <f xml:space="preserve"> Agg_inputs!AH3</f>
        <v>0</v>
      </c>
      <c r="AI3">
        <f xml:space="preserve"> Agg_inputs!AI3</f>
        <v>0</v>
      </c>
      <c r="AJ3">
        <f xml:space="preserve"> Agg_inputs!AJ3</f>
        <v>0</v>
      </c>
      <c r="AK3">
        <f xml:space="preserve"> Agg_inputs!AK3</f>
        <v>0</v>
      </c>
      <c r="AL3">
        <f xml:space="preserve"> Agg_inputs!AL3</f>
        <v>0</v>
      </c>
      <c r="AM3">
        <f xml:space="preserve"> Agg_inputs!AM3</f>
        <v>28283</v>
      </c>
      <c r="AN3">
        <f xml:space="preserve"> Agg_inputs!AN3</f>
        <v>107971</v>
      </c>
      <c r="AO3">
        <f xml:space="preserve"> Agg_inputs!AO3</f>
        <v>0</v>
      </c>
      <c r="AP3">
        <f xml:space="preserve"> Agg_inputs!AP3</f>
        <v>0</v>
      </c>
      <c r="AQ3">
        <f xml:space="preserve"> Agg_inputs!AQ3</f>
        <v>0</v>
      </c>
      <c r="AR3">
        <f xml:space="preserve"> Agg_inputs!AR3</f>
        <v>0</v>
      </c>
      <c r="AS3">
        <f xml:space="preserve"> Agg_inputs!AS3</f>
        <v>0</v>
      </c>
      <c r="AT3">
        <f xml:space="preserve"> Agg_inputs!AT3</f>
        <v>0</v>
      </c>
      <c r="AU3">
        <f xml:space="preserve"> Agg_inputs!AU3</f>
        <v>57718</v>
      </c>
      <c r="AV3">
        <f xml:space="preserve"> Agg_inputs!AV3</f>
        <v>0</v>
      </c>
      <c r="AW3">
        <f xml:space="preserve"> Agg_inputs!AW3</f>
        <v>0</v>
      </c>
      <c r="AX3">
        <f xml:space="preserve"> Agg_inputs!AX3</f>
        <v>906744</v>
      </c>
      <c r="AY3">
        <f xml:space="preserve"> Agg_inputs!AY3</f>
        <v>23187</v>
      </c>
      <c r="AZ3">
        <f xml:space="preserve"> Agg_inputs!AZ3</f>
        <v>442383</v>
      </c>
      <c r="BA3">
        <f xml:space="preserve"> Agg_inputs!BA3</f>
        <v>265737</v>
      </c>
      <c r="BB3">
        <f xml:space="preserve"> Agg_inputs!BB3</f>
        <v>0</v>
      </c>
      <c r="BC3">
        <f xml:space="preserve"> Agg_inputs!BC3</f>
        <v>68980</v>
      </c>
      <c r="BD3">
        <f xml:space="preserve"> Agg_inputs!BD3</f>
        <v>0</v>
      </c>
      <c r="BE3">
        <f xml:space="preserve"> Agg_inputs!BE3</f>
        <v>0</v>
      </c>
      <c r="BF3">
        <f xml:space="preserve"> Agg_inputs!BF3</f>
        <v>0</v>
      </c>
      <c r="BG3">
        <f xml:space="preserve"> Agg_inputs!BG3</f>
        <v>0</v>
      </c>
      <c r="BH3">
        <f xml:space="preserve"> Agg_inputs!BH3</f>
        <v>0</v>
      </c>
      <c r="BI3">
        <f xml:space="preserve"> Agg_inputs!BI3</f>
        <v>0</v>
      </c>
      <c r="BJ3">
        <f xml:space="preserve"> Agg_inputs!BJ3</f>
        <v>0</v>
      </c>
      <c r="BK3">
        <f xml:space="preserve"> Agg_inputs!BK3</f>
        <v>0</v>
      </c>
      <c r="BL3">
        <f xml:space="preserve"> Agg_inputs!BL3</f>
        <v>0</v>
      </c>
      <c r="BM3">
        <f xml:space="preserve"> Agg_inputs!BM3</f>
        <v>15685</v>
      </c>
      <c r="BN3">
        <f xml:space="preserve"> Agg_inputs!BN3</f>
        <v>0</v>
      </c>
      <c r="BO3">
        <f xml:space="preserve"> Agg_inputs!BO3</f>
        <v>2070656</v>
      </c>
      <c r="BP3">
        <f xml:space="preserve"> Agg_inputs!BP3</f>
        <v>32287</v>
      </c>
      <c r="BQ3">
        <f xml:space="preserve"> Agg_inputs!BQ3</f>
        <v>0</v>
      </c>
      <c r="BR3">
        <f xml:space="preserve"> Agg_inputs!BR3</f>
        <v>327</v>
      </c>
      <c r="BS3">
        <f xml:space="preserve"> Agg_inputs!BS3</f>
        <v>0</v>
      </c>
      <c r="BT3">
        <f xml:space="preserve"> Agg_inputs!BT3</f>
        <v>0</v>
      </c>
      <c r="BU3">
        <f xml:space="preserve"> Agg_inputs!BU3</f>
        <v>0</v>
      </c>
      <c r="BV3">
        <f xml:space="preserve"> Agg_inputs!BV3</f>
        <v>0</v>
      </c>
      <c r="BW3">
        <f xml:space="preserve"> Agg_inputs!BW3</f>
        <v>0</v>
      </c>
      <c r="BX3">
        <f xml:space="preserve"> Agg_inputs!BX3</f>
        <v>0</v>
      </c>
      <c r="BY3">
        <f xml:space="preserve"> Agg_inputs!BY3</f>
        <v>101761</v>
      </c>
      <c r="BZ3">
        <f xml:space="preserve"> Agg_inputs!BZ3</f>
        <v>0</v>
      </c>
      <c r="CA3">
        <f xml:space="preserve"> Agg_inputs!CA3</f>
        <v>0</v>
      </c>
      <c r="CB3">
        <f xml:space="preserve"> Agg_inputs!CB3</f>
        <v>0</v>
      </c>
      <c r="CC3">
        <f xml:space="preserve"> Agg_inputs!CC3</f>
        <v>0</v>
      </c>
      <c r="CD3">
        <f xml:space="preserve"> Agg_inputs!CD3</f>
        <v>154723</v>
      </c>
      <c r="CE3">
        <f xml:space="preserve"> Agg_inputs!CE3</f>
        <v>0</v>
      </c>
      <c r="CF3">
        <f xml:space="preserve"> Agg_inputs!CF3</f>
        <v>0</v>
      </c>
      <c r="CG3">
        <f xml:space="preserve"> Agg_inputs!CG3</f>
        <v>22030</v>
      </c>
      <c r="CH3">
        <f xml:space="preserve"> Agg_inputs!CH3</f>
        <v>0</v>
      </c>
      <c r="CI3">
        <f xml:space="preserve"> Agg_inputs!CI3</f>
        <v>0</v>
      </c>
      <c r="CJ3">
        <f xml:space="preserve"> Agg_inputs!CJ3</f>
        <v>0</v>
      </c>
      <c r="CK3">
        <f xml:space="preserve"> Agg_inputs!CK3</f>
        <v>0</v>
      </c>
      <c r="CL3">
        <f xml:space="preserve"> Agg_inputs!CL3</f>
        <v>0</v>
      </c>
      <c r="CM3">
        <f xml:space="preserve"> Agg_inputs!CM3</f>
        <v>0</v>
      </c>
      <c r="CN3">
        <f xml:space="preserve"> Agg_inputs!CN3</f>
        <v>0</v>
      </c>
      <c r="CO3">
        <f xml:space="preserve"> Agg_inputs!CO3</f>
        <v>0</v>
      </c>
      <c r="CP3">
        <f xml:space="preserve"> Agg_inputs!CP3</f>
        <v>10089</v>
      </c>
      <c r="CQ3">
        <f xml:space="preserve"> Agg_inputs!CQ3</f>
        <v>0</v>
      </c>
      <c r="CR3">
        <f xml:space="preserve"> Agg_inputs!CR3</f>
        <v>0</v>
      </c>
      <c r="CS3">
        <f xml:space="preserve"> Agg_inputs!CS3</f>
        <v>0</v>
      </c>
      <c r="CT3">
        <f xml:space="preserve"> Agg_inputs!CT3</f>
        <v>0</v>
      </c>
      <c r="CU3">
        <f xml:space="preserve"> Agg_inputs!CU3</f>
        <v>0</v>
      </c>
      <c r="CV3">
        <f xml:space="preserve"> Agg_inputs!CV3</f>
        <v>0</v>
      </c>
      <c r="CW3">
        <f xml:space="preserve"> Agg_inputs!CW3</f>
        <v>0</v>
      </c>
      <c r="CX3">
        <f xml:space="preserve"> Agg_inputs!CX3</f>
        <v>0</v>
      </c>
      <c r="CY3">
        <f xml:space="preserve"> Agg_inputs!CY3</f>
        <v>0</v>
      </c>
      <c r="CZ3">
        <f xml:space="preserve"> Agg_inputs!CZ3</f>
        <v>0</v>
      </c>
      <c r="DA3">
        <f xml:space="preserve"> Agg_inputs!DA3</f>
        <v>4141</v>
      </c>
      <c r="DB3">
        <f xml:space="preserve"> Agg_inputs!DB3</f>
        <v>495675</v>
      </c>
      <c r="DC3">
        <f xml:space="preserve"> Agg_inputs!DC3</f>
        <v>293798</v>
      </c>
      <c r="DD3">
        <f xml:space="preserve"> Agg_inputs!DD3</f>
        <v>0</v>
      </c>
      <c r="DE3">
        <f xml:space="preserve"> Agg_inputs!DE3</f>
        <v>0</v>
      </c>
      <c r="DF3">
        <f xml:space="preserve"> Agg_inputs!DF3</f>
        <v>0</v>
      </c>
      <c r="DG3">
        <f xml:space="preserve"> Agg_inputs!DG3</f>
        <v>925083</v>
      </c>
      <c r="DH3">
        <f xml:space="preserve"> Agg_inputs!DH3</f>
        <v>256484</v>
      </c>
      <c r="DI3">
        <f xml:space="preserve"> Agg_inputs!DI3</f>
        <v>905393</v>
      </c>
      <c r="DJ3">
        <f xml:space="preserve"> Agg_inputs!DJ3</f>
        <v>0</v>
      </c>
      <c r="DK3">
        <f xml:space="preserve"> Agg_inputs!DK3</f>
        <v>327</v>
      </c>
      <c r="DL3">
        <f xml:space="preserve"> Agg_inputs!DL3</f>
        <v>0</v>
      </c>
      <c r="DM3">
        <f xml:space="preserve"> Agg_inputs!DM3</f>
        <v>0</v>
      </c>
      <c r="DN3">
        <f xml:space="preserve"> Agg_inputs!DN3</f>
        <v>0</v>
      </c>
      <c r="DO3">
        <f xml:space="preserve"> Agg_inputs!DO3</f>
        <v>2086960</v>
      </c>
      <c r="DP3">
        <f xml:space="preserve"> Agg_inputs!DP3</f>
        <v>5265</v>
      </c>
      <c r="DQ3">
        <f xml:space="preserve"> Agg_inputs!DQ3</f>
        <v>0</v>
      </c>
      <c r="DR3">
        <f xml:space="preserve"> Agg_inputs!DR3</f>
        <v>0</v>
      </c>
      <c r="DS3">
        <f xml:space="preserve"> Agg_inputs!DS3</f>
        <v>0</v>
      </c>
      <c r="DT3">
        <f xml:space="preserve"> Agg_inputs!DT3</f>
        <v>0</v>
      </c>
      <c r="DU3">
        <f xml:space="preserve"> Agg_inputs!DU3</f>
        <v>0</v>
      </c>
      <c r="DV3">
        <f xml:space="preserve"> Agg_inputs!DV3</f>
        <v>0</v>
      </c>
      <c r="DW3">
        <f xml:space="preserve"> Agg_inputs!DW3</f>
        <v>0</v>
      </c>
      <c r="DX3">
        <f xml:space="preserve"> Agg_inputs!DX3</f>
        <v>0</v>
      </c>
      <c r="DY3">
        <f xml:space="preserve"> Agg_inputs!DY3</f>
        <v>11747</v>
      </c>
      <c r="DZ3">
        <f xml:space="preserve"> Agg_inputs!DZ3</f>
        <v>172941</v>
      </c>
      <c r="EA3">
        <f xml:space="preserve"> Agg_inputs!EA3</f>
        <v>0</v>
      </c>
      <c r="EB3">
        <f xml:space="preserve"> Agg_inputs!EB3</f>
        <v>0</v>
      </c>
      <c r="EC3">
        <f xml:space="preserve"> Agg_inputs!EC3</f>
        <v>0</v>
      </c>
      <c r="ED3">
        <f xml:space="preserve"> Agg_inputs!ED3</f>
        <v>0</v>
      </c>
      <c r="EE3">
        <f xml:space="preserve"> Agg_inputs!EE3</f>
        <v>0</v>
      </c>
      <c r="EF3">
        <f xml:space="preserve"> Agg_inputs!EF3</f>
        <v>0</v>
      </c>
      <c r="EG3">
        <f xml:space="preserve"> Agg_inputs!EG3</f>
        <v>15411</v>
      </c>
      <c r="EH3">
        <f xml:space="preserve"> Agg_inputs!EH3</f>
        <v>6215</v>
      </c>
      <c r="EI3">
        <f xml:space="preserve"> Agg_inputs!EI3</f>
        <v>60475</v>
      </c>
      <c r="EJ3">
        <f xml:space="preserve"> Agg_inputs!EJ3</f>
        <v>0</v>
      </c>
      <c r="EK3">
        <f xml:space="preserve"> Agg_inputs!EK3</f>
        <v>0</v>
      </c>
      <c r="EL3">
        <f xml:space="preserve"> Agg_inputs!EL3</f>
        <v>0</v>
      </c>
      <c r="EM3">
        <f xml:space="preserve"> Agg_inputs!EM3</f>
        <v>0</v>
      </c>
      <c r="EN3">
        <f xml:space="preserve"> Agg_inputs!EN3</f>
        <v>0</v>
      </c>
      <c r="EO3">
        <f xml:space="preserve"> Agg_inputs!EO3</f>
        <v>0</v>
      </c>
      <c r="EP3">
        <f xml:space="preserve"> Agg_inputs!EP3</f>
        <v>0</v>
      </c>
      <c r="EQ3">
        <f xml:space="preserve"> Agg_inputs!EQ3</f>
        <v>0</v>
      </c>
      <c r="ER3">
        <f xml:space="preserve"> Agg_inputs!ER3</f>
        <v>42116</v>
      </c>
      <c r="ES3">
        <f xml:space="preserve"> Agg_inputs!ES3</f>
        <v>0</v>
      </c>
      <c r="ET3">
        <f xml:space="preserve"> Agg_inputs!ET3</f>
        <v>90248</v>
      </c>
      <c r="EU3">
        <f xml:space="preserve"> Agg_inputs!EU3</f>
        <v>0</v>
      </c>
      <c r="EV3">
        <f xml:space="preserve"> Agg_inputs!EV3</f>
        <v>821405</v>
      </c>
      <c r="EW3">
        <f xml:space="preserve"> Agg_inputs!EW3</f>
        <v>0</v>
      </c>
      <c r="EX3">
        <f xml:space="preserve"> Agg_inputs!EX3</f>
        <v>0</v>
      </c>
      <c r="EY3">
        <f xml:space="preserve"> Agg_inputs!EY3</f>
        <v>0</v>
      </c>
      <c r="EZ3">
        <f xml:space="preserve"> Agg_inputs!EZ3</f>
        <v>2582635</v>
      </c>
      <c r="FA3">
        <f xml:space="preserve"> Agg_inputs!FA3</f>
        <v>0</v>
      </c>
      <c r="FB3">
        <f xml:space="preserve"> Agg_inputs!FB3</f>
        <v>6215</v>
      </c>
      <c r="FC3">
        <f xml:space="preserve"> Agg_inputs!FC3</f>
        <v>13502</v>
      </c>
      <c r="FD3">
        <f xml:space="preserve"> Agg_inputs!FD3</f>
        <v>0</v>
      </c>
      <c r="FE3">
        <f xml:space="preserve"> Agg_inputs!FE3</f>
        <v>0</v>
      </c>
      <c r="FF3">
        <f xml:space="preserve"> Agg_inputs!FF3</f>
        <v>13580219</v>
      </c>
      <c r="FG3">
        <f xml:space="preserve"> Agg_inputs!FG3</f>
        <v>0</v>
      </c>
      <c r="FH3">
        <f xml:space="preserve"> EIA_supp!$Q$30* GTAP_names!$DT3</f>
        <v>0</v>
      </c>
      <c r="FI3">
        <f xml:space="preserve"> EIA_supp!$Q$31* GTAP_names!$DM3</f>
        <v>0</v>
      </c>
      <c r="FJ3">
        <f xml:space="preserve"> Agg_inputs!DU3</f>
        <v>0</v>
      </c>
      <c r="FK3">
        <f t="shared" ref="FK3:FK12" si="0">SUM(FI3:FJ3)</f>
        <v>0</v>
      </c>
      <c r="FL3">
        <f>Agg_inputs!CS3</f>
        <v>0</v>
      </c>
      <c r="FM3">
        <f xml:space="preserve"> EIA_supp!$Q$32* GTAP_names!$DT3</f>
        <v>0</v>
      </c>
      <c r="FN3">
        <f xml:space="preserve"> EIA_supp!$Q$5*$DN3</f>
        <v>0</v>
      </c>
      <c r="FO3">
        <f xml:space="preserve"> EIA_supp!$Q$7*$DN3</f>
        <v>0</v>
      </c>
      <c r="FP3">
        <f xml:space="preserve"> EIA_supp!$Q$6*$DN3</f>
        <v>0</v>
      </c>
      <c r="FQ3">
        <f xml:space="preserve"> EIA_supp!$Q$8*$DN3</f>
        <v>0</v>
      </c>
      <c r="FR3">
        <f t="shared" ref="FR3:FR12" si="1">AK3+BL3+F3</f>
        <v>0</v>
      </c>
      <c r="FS3">
        <f t="shared" ref="FS3:FS12" si="2">SUM(FQ3:FR3)</f>
        <v>0</v>
      </c>
      <c r="FT3">
        <f t="shared" ref="FT3:FT12" si="3">BT3</f>
        <v>0</v>
      </c>
      <c r="FU3">
        <f t="shared" ref="FU3:FU12" si="4">CO3</f>
        <v>0</v>
      </c>
      <c r="FV3">
        <f t="shared" ref="FV3:FV12" si="5">SUM(T3,BF3,EF3,FB3)</f>
        <v>6215</v>
      </c>
      <c r="FW3">
        <f t="shared" ref="FW3:FW12" si="6">SUM(EM3,EN3,EW3)</f>
        <v>0</v>
      </c>
      <c r="FX3">
        <f t="shared" ref="FX3:FX12" si="7">SUM(BS3,CH3,EJ3,FA3)</f>
        <v>0</v>
      </c>
      <c r="FY3">
        <f t="shared" ref="FY3:FY12" si="8">SUM(CI3)</f>
        <v>0</v>
      </c>
      <c r="FZ3">
        <f xml:space="preserve"> EIA_supp!$Q$14* GTAP_names!$DL3</f>
        <v>0</v>
      </c>
      <c r="GA3">
        <f xml:space="preserve"> EIA_supp!$Q$15* GTAP_names!$DL3</f>
        <v>0</v>
      </c>
      <c r="GB3">
        <f t="shared" ref="GB3:GB12" si="9">SUM(AH3,BB3)</f>
        <v>0</v>
      </c>
      <c r="GC3">
        <f t="shared" ref="GC3:GC12" si="10">SUM(GA3:GB3)</f>
        <v>0</v>
      </c>
      <c r="GD3">
        <f t="shared" ref="GD3:GD12" si="11">SUM(D3,AG3)</f>
        <v>0</v>
      </c>
      <c r="GE3">
        <f xml:space="preserve"> EIA_supp!$Q$22* GTAP_names!$DL3</f>
        <v>0</v>
      </c>
      <c r="GF3">
        <f t="shared" ref="GF3:GF12" si="12">SUM(AT3,EB3)</f>
        <v>0</v>
      </c>
      <c r="GG3">
        <f t="shared" ref="GG3:GG12" si="13">SUM(GE3:GF3)</f>
        <v>0</v>
      </c>
      <c r="GH3">
        <f xml:space="preserve"> EIA_supp!$Q$21* GTAP_names!$DL3</f>
        <v>0</v>
      </c>
      <c r="GI3">
        <v>0</v>
      </c>
      <c r="GJ3">
        <f xml:space="preserve"> EIA_supp!$Q$29* GTAP_names!$DM3</f>
        <v>0</v>
      </c>
      <c r="GK3">
        <f xml:space="preserve"> EIA_supp!$Q$9*$DN3</f>
        <v>0</v>
      </c>
      <c r="GL3">
        <f xml:space="preserve"> EIA_supp!$Q$16* GTAP_names!$DL3</f>
        <v>0</v>
      </c>
      <c r="GM3">
        <f xml:space="preserve"> EIA_supp!$Q$17* GTAP_names!$DL3</f>
        <v>0</v>
      </c>
      <c r="GN3">
        <f xml:space="preserve"> EIA_supp!$Q$18* GTAP_names!$DL3</f>
        <v>0</v>
      </c>
      <c r="GO3">
        <f xml:space="preserve"> EIA_supp!$Q$19* GTAP_names!$DL3</f>
        <v>0</v>
      </c>
      <c r="GP3">
        <f xml:space="preserve"> EIA_supp!$Q$20* GTAP_names!$DL3</f>
        <v>0</v>
      </c>
      <c r="GQ3">
        <f xml:space="preserve"> EIA_supp!$Q$23* GTAP_names!$DL3</f>
        <v>0</v>
      </c>
      <c r="GR3">
        <f xml:space="preserve"> EIA_supp!$Q$24* GTAP_names!$DR3</f>
        <v>0</v>
      </c>
    </row>
    <row r="4" spans="1:200" x14ac:dyDescent="0.25">
      <c r="A4" t="str">
        <f xml:space="preserve"> Agg_inputs!A4</f>
        <v>coalbl</v>
      </c>
      <c r="B4">
        <f>Agg_inputs!B4</f>
        <v>11679</v>
      </c>
      <c r="C4">
        <f xml:space="preserve"> Agg_inputs!C4</f>
        <v>263120</v>
      </c>
      <c r="D4">
        <f xml:space="preserve"> Agg_inputs!D4</f>
        <v>0</v>
      </c>
      <c r="E4">
        <f xml:space="preserve"> Agg_inputs!E4</f>
        <v>0</v>
      </c>
      <c r="F4">
        <f xml:space="preserve"> Agg_inputs!F4</f>
        <v>0</v>
      </c>
      <c r="G4">
        <f xml:space="preserve"> Agg_inputs!G4</f>
        <v>0</v>
      </c>
      <c r="H4">
        <f xml:space="preserve"> Agg_inputs!H4</f>
        <v>2589</v>
      </c>
      <c r="I4">
        <f xml:space="preserve"> Agg_inputs!I4</f>
        <v>0</v>
      </c>
      <c r="J4">
        <f xml:space="preserve"> Agg_inputs!J4</f>
        <v>1069041</v>
      </c>
      <c r="K4">
        <f xml:space="preserve"> Agg_inputs!K4</f>
        <v>0</v>
      </c>
      <c r="L4">
        <f xml:space="preserve"> Agg_inputs!L4</f>
        <v>172910</v>
      </c>
      <c r="M4">
        <f xml:space="preserve"> Agg_inputs!M4</f>
        <v>5686</v>
      </c>
      <c r="N4">
        <f xml:space="preserve"> Agg_inputs!N4</f>
        <v>0</v>
      </c>
      <c r="O4">
        <f xml:space="preserve"> Agg_inputs!O4</f>
        <v>3460</v>
      </c>
      <c r="P4">
        <f xml:space="preserve"> Agg_inputs!P4</f>
        <v>0</v>
      </c>
      <c r="Q4">
        <f xml:space="preserve"> Agg_inputs!Q4</f>
        <v>780</v>
      </c>
      <c r="R4">
        <f xml:space="preserve"> Agg_inputs!R4</f>
        <v>27537</v>
      </c>
      <c r="S4">
        <f xml:space="preserve"> Agg_inputs!S4</f>
        <v>0</v>
      </c>
      <c r="T4">
        <f xml:space="preserve"> Agg_inputs!T4</f>
        <v>10806</v>
      </c>
      <c r="U4">
        <f xml:space="preserve"> Agg_inputs!U4</f>
        <v>19</v>
      </c>
      <c r="V4">
        <f xml:space="preserve"> Agg_inputs!V4</f>
        <v>0</v>
      </c>
      <c r="W4">
        <f xml:space="preserve"> Agg_inputs!W4</f>
        <v>7733</v>
      </c>
      <c r="X4">
        <f xml:space="preserve"> Agg_inputs!X4</f>
        <v>0</v>
      </c>
      <c r="Y4">
        <f xml:space="preserve"> Agg_inputs!Y4</f>
        <v>437</v>
      </c>
      <c r="Z4">
        <f xml:space="preserve"> Agg_inputs!Z4</f>
        <v>77999</v>
      </c>
      <c r="AA4">
        <f xml:space="preserve"> Agg_inputs!AA4</f>
        <v>0</v>
      </c>
      <c r="AB4">
        <f xml:space="preserve"> Agg_inputs!AB4</f>
        <v>3741665</v>
      </c>
      <c r="AC4">
        <f xml:space="preserve"> Agg_inputs!AC4</f>
        <v>19619</v>
      </c>
      <c r="AD4">
        <f xml:space="preserve"> Agg_inputs!AD4</f>
        <v>3713882</v>
      </c>
      <c r="AE4">
        <f xml:space="preserve"> Agg_inputs!AE4</f>
        <v>0</v>
      </c>
      <c r="AF4">
        <f xml:space="preserve"> Agg_inputs!AF4</f>
        <v>0</v>
      </c>
      <c r="AG4">
        <f xml:space="preserve"> Agg_inputs!AG4</f>
        <v>0</v>
      </c>
      <c r="AH4">
        <f xml:space="preserve"> Agg_inputs!AH4</f>
        <v>0</v>
      </c>
      <c r="AI4">
        <f xml:space="preserve"> Agg_inputs!AI4</f>
        <v>2251</v>
      </c>
      <c r="AJ4">
        <f xml:space="preserve"> Agg_inputs!AJ4</f>
        <v>0</v>
      </c>
      <c r="AK4">
        <f xml:space="preserve"> Agg_inputs!AK4</f>
        <v>0</v>
      </c>
      <c r="AL4">
        <f xml:space="preserve"> Agg_inputs!AL4</f>
        <v>0</v>
      </c>
      <c r="AM4">
        <f xml:space="preserve"> Agg_inputs!AM4</f>
        <v>47414</v>
      </c>
      <c r="AN4">
        <f xml:space="preserve"> Agg_inputs!AN4</f>
        <v>264262</v>
      </c>
      <c r="AO4">
        <f xml:space="preserve"> Agg_inputs!AO4</f>
        <v>13976</v>
      </c>
      <c r="AP4">
        <f xml:space="preserve"> Agg_inputs!AP4</f>
        <v>1992</v>
      </c>
      <c r="AQ4">
        <f xml:space="preserve"> Agg_inputs!AQ4</f>
        <v>0</v>
      </c>
      <c r="AR4">
        <f xml:space="preserve"> Agg_inputs!AR4</f>
        <v>0</v>
      </c>
      <c r="AS4">
        <f xml:space="preserve"> Agg_inputs!AS4</f>
        <v>0</v>
      </c>
      <c r="AT4">
        <f xml:space="preserve"> Agg_inputs!AT4</f>
        <v>0</v>
      </c>
      <c r="AU4">
        <f xml:space="preserve"> Agg_inputs!AU4</f>
        <v>44172</v>
      </c>
      <c r="AV4">
        <f xml:space="preserve"> Agg_inputs!AV4</f>
        <v>86</v>
      </c>
      <c r="AW4">
        <f xml:space="preserve"> Agg_inputs!AW4</f>
        <v>0</v>
      </c>
      <c r="AX4">
        <f xml:space="preserve"> Agg_inputs!AX4</f>
        <v>847532</v>
      </c>
      <c r="AY4">
        <f xml:space="preserve"> Agg_inputs!AY4</f>
        <v>15268</v>
      </c>
      <c r="AZ4">
        <f xml:space="preserve"> Agg_inputs!AZ4</f>
        <v>15483</v>
      </c>
      <c r="BA4">
        <f xml:space="preserve"> Agg_inputs!BA4</f>
        <v>307301</v>
      </c>
      <c r="BB4">
        <f xml:space="preserve"> Agg_inputs!BB4</f>
        <v>0</v>
      </c>
      <c r="BC4">
        <f xml:space="preserve"> Agg_inputs!BC4</f>
        <v>108851</v>
      </c>
      <c r="BD4">
        <f xml:space="preserve"> Agg_inputs!BD4</f>
        <v>0</v>
      </c>
      <c r="BE4">
        <f xml:space="preserve"> Agg_inputs!BE4</f>
        <v>0</v>
      </c>
      <c r="BF4">
        <f xml:space="preserve"> Agg_inputs!BF4</f>
        <v>0</v>
      </c>
      <c r="BG4">
        <f xml:space="preserve"> Agg_inputs!BG4</f>
        <v>31063</v>
      </c>
      <c r="BH4">
        <f xml:space="preserve"> Agg_inputs!BH4</f>
        <v>1190</v>
      </c>
      <c r="BI4">
        <f xml:space="preserve"> Agg_inputs!BI4</f>
        <v>27783</v>
      </c>
      <c r="BJ4">
        <f xml:space="preserve"> Agg_inputs!BJ4</f>
        <v>126</v>
      </c>
      <c r="BK4">
        <f xml:space="preserve"> Agg_inputs!BK4</f>
        <v>2582</v>
      </c>
      <c r="BL4">
        <f xml:space="preserve"> Agg_inputs!BL4</f>
        <v>0</v>
      </c>
      <c r="BM4">
        <f xml:space="preserve"> Agg_inputs!BM4</f>
        <v>6504</v>
      </c>
      <c r="BN4">
        <f xml:space="preserve"> Agg_inputs!BN4</f>
        <v>81000</v>
      </c>
      <c r="BO4">
        <f xml:space="preserve"> Agg_inputs!BO4</f>
        <v>3448490</v>
      </c>
      <c r="BP4">
        <f xml:space="preserve"> Agg_inputs!BP4</f>
        <v>717360</v>
      </c>
      <c r="BQ4">
        <f xml:space="preserve"> Agg_inputs!BQ4</f>
        <v>6923</v>
      </c>
      <c r="BR4">
        <f xml:space="preserve"> Agg_inputs!BR4</f>
        <v>0</v>
      </c>
      <c r="BS4">
        <f xml:space="preserve"> Agg_inputs!BS4</f>
        <v>0</v>
      </c>
      <c r="BT4">
        <f xml:space="preserve"> Agg_inputs!BT4</f>
        <v>0</v>
      </c>
      <c r="BU4">
        <f xml:space="preserve"> Agg_inputs!BU4</f>
        <v>35146</v>
      </c>
      <c r="BV4">
        <f xml:space="preserve"> Agg_inputs!BV4</f>
        <v>46534</v>
      </c>
      <c r="BW4">
        <f xml:space="preserve"> Agg_inputs!BW4</f>
        <v>0</v>
      </c>
      <c r="BX4">
        <f xml:space="preserve"> Agg_inputs!BX4</f>
        <v>0</v>
      </c>
      <c r="BY4">
        <f xml:space="preserve"> Agg_inputs!BY4</f>
        <v>262492</v>
      </c>
      <c r="BZ4">
        <f xml:space="preserve"> Agg_inputs!BZ4</f>
        <v>70220</v>
      </c>
      <c r="CA4">
        <f xml:space="preserve"> Agg_inputs!CA4</f>
        <v>0</v>
      </c>
      <c r="CB4">
        <f xml:space="preserve"> Agg_inputs!CB4</f>
        <v>635</v>
      </c>
      <c r="CC4">
        <f xml:space="preserve"> Agg_inputs!CC4</f>
        <v>34</v>
      </c>
      <c r="CD4">
        <f xml:space="preserve"> Agg_inputs!CD4</f>
        <v>208634</v>
      </c>
      <c r="CE4">
        <f xml:space="preserve"> Agg_inputs!CE4</f>
        <v>5675</v>
      </c>
      <c r="CF4">
        <f xml:space="preserve"> Agg_inputs!CF4</f>
        <v>0</v>
      </c>
      <c r="CG4">
        <f xml:space="preserve"> Agg_inputs!CG4</f>
        <v>17013</v>
      </c>
      <c r="CH4">
        <f xml:space="preserve"> Agg_inputs!CH4</f>
        <v>0</v>
      </c>
      <c r="CI4">
        <f xml:space="preserve"> Agg_inputs!CI4</f>
        <v>0</v>
      </c>
      <c r="CJ4">
        <f xml:space="preserve"> Agg_inputs!CJ4</f>
        <v>1038</v>
      </c>
      <c r="CK4">
        <f xml:space="preserve"> Agg_inputs!CK4</f>
        <v>0</v>
      </c>
      <c r="CL4">
        <f xml:space="preserve"> Agg_inputs!CL4</f>
        <v>0</v>
      </c>
      <c r="CM4">
        <f xml:space="preserve"> Agg_inputs!CM4</f>
        <v>2</v>
      </c>
      <c r="CN4">
        <f xml:space="preserve"> Agg_inputs!CN4</f>
        <v>1108</v>
      </c>
      <c r="CO4">
        <f xml:space="preserve"> Agg_inputs!CO4</f>
        <v>0</v>
      </c>
      <c r="CP4">
        <f xml:space="preserve"> Agg_inputs!CP4</f>
        <v>33592</v>
      </c>
      <c r="CQ4">
        <f xml:space="preserve"> Agg_inputs!CQ4</f>
        <v>5169</v>
      </c>
      <c r="CR4">
        <f xml:space="preserve"> Agg_inputs!CR4</f>
        <v>0</v>
      </c>
      <c r="CS4">
        <f xml:space="preserve"> Agg_inputs!CS4</f>
        <v>724</v>
      </c>
      <c r="CT4">
        <f xml:space="preserve"> Agg_inputs!CT4</f>
        <v>1452</v>
      </c>
      <c r="CU4">
        <f xml:space="preserve"> Agg_inputs!CU4</f>
        <v>4300</v>
      </c>
      <c r="CV4">
        <f xml:space="preserve"> Agg_inputs!CV4</f>
        <v>0</v>
      </c>
      <c r="CW4">
        <f xml:space="preserve"> Agg_inputs!CW4</f>
        <v>52983</v>
      </c>
      <c r="CX4">
        <f xml:space="preserve"> Agg_inputs!CX4</f>
        <v>20</v>
      </c>
      <c r="CY4">
        <f xml:space="preserve"> Agg_inputs!CY4</f>
        <v>0</v>
      </c>
      <c r="CZ4">
        <f xml:space="preserve"> Agg_inputs!CZ4</f>
        <v>0</v>
      </c>
      <c r="DA4">
        <f xml:space="preserve"> Agg_inputs!DA4</f>
        <v>21610</v>
      </c>
      <c r="DB4">
        <f xml:space="preserve"> Agg_inputs!DB4</f>
        <v>5504771</v>
      </c>
      <c r="DC4">
        <f xml:space="preserve"> Agg_inputs!DC4</f>
        <v>413932</v>
      </c>
      <c r="DD4">
        <f xml:space="preserve"> Agg_inputs!DD4</f>
        <v>40</v>
      </c>
      <c r="DE4">
        <f xml:space="preserve"> Agg_inputs!DE4</f>
        <v>0</v>
      </c>
      <c r="DF4">
        <f xml:space="preserve"> Agg_inputs!DF4</f>
        <v>1760</v>
      </c>
      <c r="DG4">
        <f xml:space="preserve"> Agg_inputs!DG4</f>
        <v>2003425</v>
      </c>
      <c r="DH4">
        <f xml:space="preserve"> Agg_inputs!DH4</f>
        <v>680942</v>
      </c>
      <c r="DI4">
        <f xml:space="preserve"> Agg_inputs!DI4</f>
        <v>857787</v>
      </c>
      <c r="DJ4">
        <f xml:space="preserve"> Agg_inputs!DJ4</f>
        <v>0</v>
      </c>
      <c r="DK4">
        <f xml:space="preserve"> Agg_inputs!DK4</f>
        <v>0</v>
      </c>
      <c r="DL4">
        <f xml:space="preserve"> Agg_inputs!DL4</f>
        <v>2609</v>
      </c>
      <c r="DM4">
        <f xml:space="preserve"> Agg_inputs!DM4</f>
        <v>336</v>
      </c>
      <c r="DN4">
        <f xml:space="preserve"> Agg_inputs!DN4</f>
        <v>0</v>
      </c>
      <c r="DO4">
        <f xml:space="preserve"> Agg_inputs!DO4</f>
        <v>3542154</v>
      </c>
      <c r="DP4">
        <f xml:space="preserve"> Agg_inputs!DP4</f>
        <v>96</v>
      </c>
      <c r="DQ4">
        <f xml:space="preserve"> Agg_inputs!DQ4</f>
        <v>510</v>
      </c>
      <c r="DR4">
        <f xml:space="preserve"> Agg_inputs!DR4</f>
        <v>622</v>
      </c>
      <c r="DS4">
        <f xml:space="preserve"> Agg_inputs!DS4</f>
        <v>25342</v>
      </c>
      <c r="DT4">
        <f xml:space="preserve"> Agg_inputs!DT4</f>
        <v>141115</v>
      </c>
      <c r="DU4">
        <f xml:space="preserve"> Agg_inputs!DU4</f>
        <v>5411</v>
      </c>
      <c r="DV4">
        <f xml:space="preserve"> Agg_inputs!DV4</f>
        <v>9848</v>
      </c>
      <c r="DW4">
        <f xml:space="preserve"> Agg_inputs!DW4</f>
        <v>0</v>
      </c>
      <c r="DX4">
        <f xml:space="preserve"> Agg_inputs!DX4</f>
        <v>0</v>
      </c>
      <c r="DY4">
        <f xml:space="preserve"> Agg_inputs!DY4</f>
        <v>24782</v>
      </c>
      <c r="DZ4">
        <f xml:space="preserve"> Agg_inputs!DZ4</f>
        <v>159847</v>
      </c>
      <c r="EA4">
        <f xml:space="preserve"> Agg_inputs!EA4</f>
        <v>0</v>
      </c>
      <c r="EB4">
        <f xml:space="preserve"> Agg_inputs!EB4</f>
        <v>0</v>
      </c>
      <c r="EC4">
        <f xml:space="preserve"> Agg_inputs!EC4</f>
        <v>0</v>
      </c>
      <c r="ED4">
        <f xml:space="preserve"> Agg_inputs!ED4</f>
        <v>0</v>
      </c>
      <c r="EE4">
        <f xml:space="preserve"> Agg_inputs!EE4</f>
        <v>0</v>
      </c>
      <c r="EF4">
        <f xml:space="preserve"> Agg_inputs!EF4</f>
        <v>28714</v>
      </c>
      <c r="EG4">
        <f xml:space="preserve"> Agg_inputs!EG4</f>
        <v>3730</v>
      </c>
      <c r="EH4">
        <f xml:space="preserve"> Agg_inputs!EH4</f>
        <v>5307</v>
      </c>
      <c r="EI4">
        <f xml:space="preserve"> Agg_inputs!EI4</f>
        <v>1337</v>
      </c>
      <c r="EJ4">
        <f xml:space="preserve"> Agg_inputs!EJ4</f>
        <v>0</v>
      </c>
      <c r="EK4">
        <f xml:space="preserve"> Agg_inputs!EK4</f>
        <v>0</v>
      </c>
      <c r="EL4">
        <f xml:space="preserve"> Agg_inputs!EL4</f>
        <v>34809</v>
      </c>
      <c r="EM4">
        <f xml:space="preserve"> Agg_inputs!EM4</f>
        <v>0</v>
      </c>
      <c r="EN4">
        <f xml:space="preserve"> Agg_inputs!EN4</f>
        <v>0</v>
      </c>
      <c r="EO4">
        <f xml:space="preserve"> Agg_inputs!EO4</f>
        <v>0</v>
      </c>
      <c r="EP4">
        <f xml:space="preserve"> Agg_inputs!EP4</f>
        <v>0</v>
      </c>
      <c r="EQ4">
        <f xml:space="preserve"> Agg_inputs!EQ4</f>
        <v>65118</v>
      </c>
      <c r="ER4">
        <f xml:space="preserve"> Agg_inputs!ER4</f>
        <v>123841</v>
      </c>
      <c r="ES4">
        <f xml:space="preserve"> Agg_inputs!ES4</f>
        <v>0</v>
      </c>
      <c r="ET4">
        <f xml:space="preserve"> Agg_inputs!ET4</f>
        <v>74352</v>
      </c>
      <c r="EU4">
        <f xml:space="preserve"> Agg_inputs!EU4</f>
        <v>0</v>
      </c>
      <c r="EV4">
        <f xml:space="preserve"> Agg_inputs!EV4</f>
        <v>1872215</v>
      </c>
      <c r="EW4">
        <f xml:space="preserve"> Agg_inputs!EW4</f>
        <v>2140</v>
      </c>
      <c r="EX4">
        <f xml:space="preserve"> Agg_inputs!EX4</f>
        <v>0</v>
      </c>
      <c r="EY4">
        <f xml:space="preserve"> Agg_inputs!EY4</f>
        <v>20987</v>
      </c>
      <c r="EZ4">
        <f xml:space="preserve"> Agg_inputs!EZ4</f>
        <v>9046925</v>
      </c>
      <c r="FA4">
        <f xml:space="preserve"> Agg_inputs!FA4</f>
        <v>0</v>
      </c>
      <c r="FB4">
        <f xml:space="preserve"> Agg_inputs!FB4</f>
        <v>59705</v>
      </c>
      <c r="FC4">
        <f xml:space="preserve"> Agg_inputs!FC4</f>
        <v>243421</v>
      </c>
      <c r="FD4">
        <f xml:space="preserve"> Agg_inputs!FD4</f>
        <v>0</v>
      </c>
      <c r="FE4">
        <f xml:space="preserve"> Agg_inputs!FE4</f>
        <v>3846</v>
      </c>
      <c r="FF4">
        <f xml:space="preserve"> Agg_inputs!FF4</f>
        <v>40850728</v>
      </c>
      <c r="FG4">
        <f xml:space="preserve"> Agg_inputs!FG4</f>
        <v>3352747</v>
      </c>
      <c r="FH4">
        <f xml:space="preserve"> EIA_supp!$Q$30* GTAP_names!$DM4</f>
        <v>278.67684179630174</v>
      </c>
      <c r="FI4">
        <f xml:space="preserve"> EIA_supp!$Q$31* GTAP_names!$DM4</f>
        <v>20.537716466099205</v>
      </c>
      <c r="FJ4">
        <f xml:space="preserve"> Agg_inputs!DU4</f>
        <v>5411</v>
      </c>
      <c r="FK4">
        <f t="shared" si="0"/>
        <v>5431.5377164660995</v>
      </c>
      <c r="FL4">
        <f>Agg_inputs!CS4</f>
        <v>724</v>
      </c>
      <c r="FM4">
        <f xml:space="preserve"> EIA_supp!$Q$32* GTAP_names!$DM4</f>
        <v>12.771353096565891</v>
      </c>
      <c r="FN4">
        <f xml:space="preserve"> EIA_supp!$Q$5*$DN4</f>
        <v>0</v>
      </c>
      <c r="FO4">
        <f xml:space="preserve"> EIA_supp!$Q$7*$DN4</f>
        <v>0</v>
      </c>
      <c r="FP4">
        <f xml:space="preserve"> EIA_supp!$Q$6*$DN4</f>
        <v>0</v>
      </c>
      <c r="FQ4">
        <f xml:space="preserve"> EIA_supp!$Q$8*$DNS4</f>
        <v>0</v>
      </c>
      <c r="FR4">
        <f t="shared" si="1"/>
        <v>0</v>
      </c>
      <c r="FS4">
        <f t="shared" si="2"/>
        <v>0</v>
      </c>
      <c r="FT4">
        <f t="shared" si="3"/>
        <v>0</v>
      </c>
      <c r="FU4">
        <f t="shared" si="4"/>
        <v>0</v>
      </c>
      <c r="FV4">
        <f t="shared" si="5"/>
        <v>99225</v>
      </c>
      <c r="FW4">
        <f t="shared" si="6"/>
        <v>2140</v>
      </c>
      <c r="FX4">
        <f t="shared" si="7"/>
        <v>0</v>
      </c>
      <c r="FY4">
        <f t="shared" si="8"/>
        <v>0</v>
      </c>
      <c r="FZ4">
        <f xml:space="preserve"> EIA_supp!$Q$14* GTAP_names!$DL4</f>
        <v>676.02029138134969</v>
      </c>
      <c r="GA4">
        <f xml:space="preserve"> EIA_supp!$Q$15* GTAP_names!$DL4</f>
        <v>107.37485045874351</v>
      </c>
      <c r="GB4">
        <f t="shared" si="9"/>
        <v>0</v>
      </c>
      <c r="GC4">
        <f t="shared" si="10"/>
        <v>107.37485045874351</v>
      </c>
      <c r="GD4">
        <f t="shared" si="11"/>
        <v>0</v>
      </c>
      <c r="GE4">
        <f xml:space="preserve"> EIA_supp!$Q$22* GTAP_names!$DL4</f>
        <v>289.47082972987295</v>
      </c>
      <c r="GF4">
        <f t="shared" si="12"/>
        <v>0</v>
      </c>
      <c r="GG4">
        <f t="shared" si="13"/>
        <v>289.47082972987295</v>
      </c>
      <c r="GH4">
        <f xml:space="preserve"> EIA_supp!$Q$21* GTAP_names!$DL4</f>
        <v>77.957083209772691</v>
      </c>
      <c r="GI4">
        <v>0</v>
      </c>
      <c r="GJ4">
        <f xml:space="preserve"> EIA_supp!$Q$29* GTAP_names!$DM4</f>
        <v>24.014088641033165</v>
      </c>
      <c r="GK4">
        <f xml:space="preserve"> EIA_supp!$Q$9*$DN4</f>
        <v>0</v>
      </c>
      <c r="GL4">
        <f xml:space="preserve"> EIA_supp!$Q$16* GTAP_names!$DL4</f>
        <v>123.84880011816718</v>
      </c>
      <c r="GM4">
        <f xml:space="preserve"> EIA_supp!$Q$17* GTAP_names!$DL4</f>
        <v>126.49639917057455</v>
      </c>
      <c r="GN4">
        <f xml:space="preserve"> EIA_supp!$Q$18* GTAP_names!$DL4</f>
        <v>77.957083209772691</v>
      </c>
      <c r="GO4">
        <f xml:space="preserve"> EIA_supp!$Q$19* GTAP_names!$DL4</f>
        <v>602.41409594769971</v>
      </c>
      <c r="GP4">
        <f xml:space="preserve"> EIA_supp!$Q$20* GTAP_names!$DL4</f>
        <v>50.010204323250406</v>
      </c>
      <c r="GQ4">
        <f xml:space="preserve"> EIA_supp!$Q$23* GTAP_names!$DL4</f>
        <v>169.74051702656166</v>
      </c>
      <c r="GR4">
        <f xml:space="preserve"> EIA_supp!$Q$24* GTAP_names!$DL4</f>
        <v>307.70984542423486</v>
      </c>
    </row>
    <row r="5" spans="1:200" x14ac:dyDescent="0.25">
      <c r="A5" t="str">
        <f xml:space="preserve"> Agg_inputs!A5</f>
        <v>windbl</v>
      </c>
      <c r="B5">
        <f xml:space="preserve"> Agg_inputs!B5</f>
        <v>692</v>
      </c>
      <c r="C5">
        <f xml:space="preserve"> Agg_inputs!C5</f>
        <v>2466</v>
      </c>
      <c r="D5">
        <f xml:space="preserve"> Agg_inputs!D5</f>
        <v>0</v>
      </c>
      <c r="E5">
        <f xml:space="preserve"> Agg_inputs!E5</f>
        <v>0</v>
      </c>
      <c r="F5">
        <f xml:space="preserve"> Agg_inputs!F5</f>
        <v>0</v>
      </c>
      <c r="G5">
        <f xml:space="preserve"> Agg_inputs!G5</f>
        <v>0</v>
      </c>
      <c r="H5">
        <f xml:space="preserve"> Agg_inputs!H5</f>
        <v>26</v>
      </c>
      <c r="I5">
        <f xml:space="preserve"> Agg_inputs!I5</f>
        <v>6</v>
      </c>
      <c r="J5">
        <f xml:space="preserve"> Agg_inputs!J5</f>
        <v>26242</v>
      </c>
      <c r="K5">
        <f xml:space="preserve"> Agg_inputs!K5</f>
        <v>220</v>
      </c>
      <c r="L5">
        <f xml:space="preserve"> Agg_inputs!L5</f>
        <v>5807</v>
      </c>
      <c r="M5">
        <f xml:space="preserve"> Agg_inputs!M5</f>
        <v>1934</v>
      </c>
      <c r="N5">
        <f xml:space="preserve"> Agg_inputs!N5</f>
        <v>0</v>
      </c>
      <c r="O5">
        <f xml:space="preserve"> Agg_inputs!O5</f>
        <v>2312</v>
      </c>
      <c r="P5">
        <f xml:space="preserve"> Agg_inputs!P5</f>
        <v>0</v>
      </c>
      <c r="Q5">
        <f xml:space="preserve"> Agg_inputs!Q5</f>
        <v>0</v>
      </c>
      <c r="R5">
        <f xml:space="preserve"> Agg_inputs!R5</f>
        <v>861</v>
      </c>
      <c r="S5">
        <f xml:space="preserve"> Agg_inputs!S5</f>
        <v>0</v>
      </c>
      <c r="T5">
        <f xml:space="preserve"> Agg_inputs!T5</f>
        <v>0</v>
      </c>
      <c r="U5">
        <f xml:space="preserve"> Agg_inputs!U5</f>
        <v>1</v>
      </c>
      <c r="V5">
        <f xml:space="preserve"> Agg_inputs!V5</f>
        <v>0</v>
      </c>
      <c r="W5">
        <f xml:space="preserve"> Agg_inputs!W5</f>
        <v>2705</v>
      </c>
      <c r="X5">
        <f xml:space="preserve"> Agg_inputs!X5</f>
        <v>0</v>
      </c>
      <c r="Y5">
        <f xml:space="preserve"> Agg_inputs!Y5</f>
        <v>0</v>
      </c>
      <c r="Z5">
        <f xml:space="preserve"> Agg_inputs!Z5</f>
        <v>10187</v>
      </c>
      <c r="AA5">
        <f xml:space="preserve"> Agg_inputs!AA5</f>
        <v>70</v>
      </c>
      <c r="AB5">
        <f xml:space="preserve"> Agg_inputs!AB5</f>
        <v>70333</v>
      </c>
      <c r="AC5">
        <f xml:space="preserve"> Agg_inputs!AC5</f>
        <v>338</v>
      </c>
      <c r="AD5">
        <f xml:space="preserve"> Agg_inputs!AD5</f>
        <v>70331</v>
      </c>
      <c r="AE5">
        <f xml:space="preserve"> Agg_inputs!AE5</f>
        <v>0</v>
      </c>
      <c r="AF5">
        <f xml:space="preserve"> Agg_inputs!AF5</f>
        <v>0</v>
      </c>
      <c r="AG5">
        <f xml:space="preserve"> Agg_inputs!AG5</f>
        <v>0</v>
      </c>
      <c r="AH5">
        <f xml:space="preserve"> Agg_inputs!AH5</f>
        <v>0</v>
      </c>
      <c r="AI5">
        <f xml:space="preserve"> Agg_inputs!AI5</f>
        <v>41</v>
      </c>
      <c r="AJ5">
        <f xml:space="preserve"> Agg_inputs!AJ5</f>
        <v>415</v>
      </c>
      <c r="AK5">
        <f xml:space="preserve"> Agg_inputs!AK5</f>
        <v>17</v>
      </c>
      <c r="AL5">
        <f xml:space="preserve"> Agg_inputs!AL5</f>
        <v>114</v>
      </c>
      <c r="AM5">
        <f xml:space="preserve"> Agg_inputs!AM5</f>
        <v>397</v>
      </c>
      <c r="AN5">
        <f xml:space="preserve"> Agg_inputs!AN5</f>
        <v>48883</v>
      </c>
      <c r="AO5">
        <f xml:space="preserve"> Agg_inputs!AO5</f>
        <v>9774</v>
      </c>
      <c r="AP5">
        <f xml:space="preserve"> Agg_inputs!AP5</f>
        <v>0</v>
      </c>
      <c r="AQ5">
        <f xml:space="preserve"> Agg_inputs!AQ5</f>
        <v>0</v>
      </c>
      <c r="AR5">
        <f xml:space="preserve"> Agg_inputs!AR5</f>
        <v>3</v>
      </c>
      <c r="AS5">
        <f xml:space="preserve"> Agg_inputs!AS5</f>
        <v>1524</v>
      </c>
      <c r="AT5">
        <f xml:space="preserve"> Agg_inputs!AT5</f>
        <v>0</v>
      </c>
      <c r="AU5">
        <f xml:space="preserve"> Agg_inputs!AU5</f>
        <v>42918</v>
      </c>
      <c r="AV5">
        <f xml:space="preserve"> Agg_inputs!AV5</f>
        <v>368</v>
      </c>
      <c r="AW5">
        <f xml:space="preserve"> Agg_inputs!AW5</f>
        <v>0</v>
      </c>
      <c r="AX5">
        <f xml:space="preserve"> Agg_inputs!AX5</f>
        <v>179528</v>
      </c>
      <c r="AY5">
        <f xml:space="preserve"> Agg_inputs!AY5</f>
        <v>481</v>
      </c>
      <c r="AZ5">
        <f xml:space="preserve"> Agg_inputs!AZ5</f>
        <v>12052</v>
      </c>
      <c r="BA5">
        <f xml:space="preserve"> Agg_inputs!BA5</f>
        <v>1015</v>
      </c>
      <c r="BB5">
        <f xml:space="preserve"> Agg_inputs!BB5</f>
        <v>0</v>
      </c>
      <c r="BC5">
        <f xml:space="preserve"> Agg_inputs!BC5</f>
        <v>15509</v>
      </c>
      <c r="BD5">
        <f xml:space="preserve"> Agg_inputs!BD5</f>
        <v>0</v>
      </c>
      <c r="BE5">
        <f xml:space="preserve"> Agg_inputs!BE5</f>
        <v>0</v>
      </c>
      <c r="BF5">
        <f xml:space="preserve"> Agg_inputs!BF5</f>
        <v>0</v>
      </c>
      <c r="BG5">
        <f xml:space="preserve"> Agg_inputs!BG5</f>
        <v>3315</v>
      </c>
      <c r="BH5">
        <f xml:space="preserve"> Agg_inputs!BH5</f>
        <v>0</v>
      </c>
      <c r="BI5">
        <f xml:space="preserve"> Agg_inputs!BI5</f>
        <v>2</v>
      </c>
      <c r="BJ5">
        <f xml:space="preserve"> Agg_inputs!BJ5</f>
        <v>117</v>
      </c>
      <c r="BK5">
        <f xml:space="preserve"> Agg_inputs!BK5</f>
        <v>201</v>
      </c>
      <c r="BL5">
        <f xml:space="preserve"> Agg_inputs!BL5</f>
        <v>0</v>
      </c>
      <c r="BM5">
        <f xml:space="preserve"> Agg_inputs!BM5</f>
        <v>626</v>
      </c>
      <c r="BN5">
        <f xml:space="preserve"> Agg_inputs!BN5</f>
        <v>5</v>
      </c>
      <c r="BO5">
        <f xml:space="preserve"> Agg_inputs!BO5</f>
        <v>326834</v>
      </c>
      <c r="BP5">
        <f xml:space="preserve"> Agg_inputs!BP5</f>
        <v>24531</v>
      </c>
      <c r="BQ5">
        <f xml:space="preserve"> Agg_inputs!BQ5</f>
        <v>4380</v>
      </c>
      <c r="BR5">
        <f xml:space="preserve"> Agg_inputs!BR5</f>
        <v>217</v>
      </c>
      <c r="BS5">
        <f xml:space="preserve"> Agg_inputs!BS5</f>
        <v>0</v>
      </c>
      <c r="BT5">
        <f xml:space="preserve"> Agg_inputs!BT5</f>
        <v>0</v>
      </c>
      <c r="BU5">
        <f xml:space="preserve"> Agg_inputs!BU5</f>
        <v>7</v>
      </c>
      <c r="BV5">
        <f xml:space="preserve"> Agg_inputs!BV5</f>
        <v>9856</v>
      </c>
      <c r="BW5">
        <f xml:space="preserve"> Agg_inputs!BW5</f>
        <v>91</v>
      </c>
      <c r="BX5">
        <f xml:space="preserve"> Agg_inputs!BX5</f>
        <v>3</v>
      </c>
      <c r="BY5">
        <f xml:space="preserve"> Agg_inputs!BY5</f>
        <v>4677</v>
      </c>
      <c r="BZ5">
        <f xml:space="preserve"> Agg_inputs!BZ5</f>
        <v>0</v>
      </c>
      <c r="CA5">
        <f xml:space="preserve"> Agg_inputs!CA5</f>
        <v>15</v>
      </c>
      <c r="CB5">
        <f xml:space="preserve"> Agg_inputs!CB5</f>
        <v>0</v>
      </c>
      <c r="CC5">
        <f xml:space="preserve"> Agg_inputs!CC5</f>
        <v>0</v>
      </c>
      <c r="CD5">
        <f xml:space="preserve"> Agg_inputs!CD5</f>
        <v>863</v>
      </c>
      <c r="CE5">
        <f xml:space="preserve"> Agg_inputs!CE5</f>
        <v>0</v>
      </c>
      <c r="CF5">
        <f xml:space="preserve"> Agg_inputs!CF5</f>
        <v>0</v>
      </c>
      <c r="CG5">
        <f xml:space="preserve"> Agg_inputs!CG5</f>
        <v>3951</v>
      </c>
      <c r="CH5">
        <f xml:space="preserve"> Agg_inputs!CH5</f>
        <v>0</v>
      </c>
      <c r="CI5">
        <f xml:space="preserve"> Agg_inputs!CI5</f>
        <v>0</v>
      </c>
      <c r="CJ5">
        <f xml:space="preserve"> Agg_inputs!CJ5</f>
        <v>92</v>
      </c>
      <c r="CK5">
        <f xml:space="preserve"> Agg_inputs!CK5</f>
        <v>475</v>
      </c>
      <c r="CL5">
        <f xml:space="preserve"> Agg_inputs!CL5</f>
        <v>64</v>
      </c>
      <c r="CM5">
        <f xml:space="preserve"> Agg_inputs!CM5</f>
        <v>71</v>
      </c>
      <c r="CN5">
        <f xml:space="preserve"> Agg_inputs!CN5</f>
        <v>3</v>
      </c>
      <c r="CO5">
        <f xml:space="preserve"> Agg_inputs!CO5</f>
        <v>0</v>
      </c>
      <c r="CP5">
        <f xml:space="preserve"> Agg_inputs!CP5</f>
        <v>1648</v>
      </c>
      <c r="CQ5">
        <f xml:space="preserve"> Agg_inputs!CQ5</f>
        <v>0</v>
      </c>
      <c r="CR5">
        <f xml:space="preserve"> Agg_inputs!CR5</f>
        <v>0</v>
      </c>
      <c r="CS5">
        <f xml:space="preserve"> Agg_inputs!CS5</f>
        <v>0</v>
      </c>
      <c r="CT5">
        <f xml:space="preserve"> Agg_inputs!CT5</f>
        <v>0</v>
      </c>
      <c r="CU5">
        <f xml:space="preserve"> Agg_inputs!CU5</f>
        <v>0</v>
      </c>
      <c r="CV5">
        <f xml:space="preserve"> Agg_inputs!CV5</f>
        <v>0</v>
      </c>
      <c r="CW5">
        <f xml:space="preserve"> Agg_inputs!CW5</f>
        <v>0</v>
      </c>
      <c r="CX5">
        <f xml:space="preserve"> Agg_inputs!CX5</f>
        <v>0</v>
      </c>
      <c r="CY5">
        <f xml:space="preserve"> Agg_inputs!CY5</f>
        <v>0</v>
      </c>
      <c r="CZ5">
        <f xml:space="preserve"> Agg_inputs!CZ5</f>
        <v>211</v>
      </c>
      <c r="DA5">
        <f xml:space="preserve"> Agg_inputs!DA5</f>
        <v>5100</v>
      </c>
      <c r="DB5">
        <f xml:space="preserve"> Agg_inputs!DB5</f>
        <v>106423</v>
      </c>
      <c r="DC5">
        <f xml:space="preserve"> Agg_inputs!DC5</f>
        <v>3211</v>
      </c>
      <c r="DD5">
        <f xml:space="preserve"> Agg_inputs!DD5</f>
        <v>1283</v>
      </c>
      <c r="DE5">
        <f xml:space="preserve"> Agg_inputs!DE5</f>
        <v>0</v>
      </c>
      <c r="DF5">
        <f xml:space="preserve"> Agg_inputs!DF5</f>
        <v>1952</v>
      </c>
      <c r="DG5">
        <f xml:space="preserve"> Agg_inputs!DG5</f>
        <v>133027</v>
      </c>
      <c r="DH5">
        <f xml:space="preserve"> Agg_inputs!DH5</f>
        <v>13306</v>
      </c>
      <c r="DI5">
        <f xml:space="preserve"> Agg_inputs!DI5</f>
        <v>182494</v>
      </c>
      <c r="DJ5">
        <f xml:space="preserve"> Agg_inputs!DJ5</f>
        <v>0</v>
      </c>
      <c r="DK5">
        <f xml:space="preserve"> Agg_inputs!DK5</f>
        <v>220</v>
      </c>
      <c r="DL5">
        <f xml:space="preserve"> Agg_inputs!DL5</f>
        <v>20</v>
      </c>
      <c r="DM5">
        <f xml:space="preserve"> Agg_inputs!DM5</f>
        <v>63</v>
      </c>
      <c r="DN5">
        <f xml:space="preserve"> Agg_inputs!DN5</f>
        <v>213</v>
      </c>
      <c r="DO5">
        <f xml:space="preserve"> Agg_inputs!DO5</f>
        <v>328827</v>
      </c>
      <c r="DP5">
        <f xml:space="preserve"> Agg_inputs!DP5</f>
        <v>0</v>
      </c>
      <c r="DQ5">
        <f xml:space="preserve"> Agg_inputs!DQ5</f>
        <v>0</v>
      </c>
      <c r="DR5">
        <f xml:space="preserve"> Agg_inputs!DR5</f>
        <v>1</v>
      </c>
      <c r="DS5">
        <f xml:space="preserve"> Agg_inputs!DS5</f>
        <v>88</v>
      </c>
      <c r="DT5">
        <f xml:space="preserve"> Agg_inputs!DT5</f>
        <v>3205</v>
      </c>
      <c r="DU5">
        <f xml:space="preserve"> Agg_inputs!DU5</f>
        <v>0</v>
      </c>
      <c r="DV5">
        <f xml:space="preserve"> Agg_inputs!DV5</f>
        <v>9161</v>
      </c>
      <c r="DW5">
        <f xml:space="preserve"> Agg_inputs!DW5</f>
        <v>0</v>
      </c>
      <c r="DX5">
        <f xml:space="preserve"> Agg_inputs!DX5</f>
        <v>0</v>
      </c>
      <c r="DY5">
        <f xml:space="preserve"> Agg_inputs!DY5</f>
        <v>1388</v>
      </c>
      <c r="DZ5">
        <f xml:space="preserve"> Agg_inputs!DZ5</f>
        <v>5</v>
      </c>
      <c r="EA5">
        <f xml:space="preserve"> Agg_inputs!EA5</f>
        <v>0</v>
      </c>
      <c r="EB5">
        <f xml:space="preserve"> Agg_inputs!EB5</f>
        <v>0</v>
      </c>
      <c r="EC5">
        <f xml:space="preserve"> Agg_inputs!EC5</f>
        <v>0</v>
      </c>
      <c r="ED5">
        <f xml:space="preserve"> Agg_inputs!ED5</f>
        <v>0</v>
      </c>
      <c r="EE5">
        <f xml:space="preserve"> Agg_inputs!EE5</f>
        <v>0</v>
      </c>
      <c r="EF5">
        <f xml:space="preserve"> Agg_inputs!EF5</f>
        <v>0</v>
      </c>
      <c r="EG5">
        <f xml:space="preserve"> Agg_inputs!EG5</f>
        <v>5</v>
      </c>
      <c r="EH5">
        <f xml:space="preserve"> Agg_inputs!EH5</f>
        <v>0</v>
      </c>
      <c r="EI5">
        <f xml:space="preserve"> Agg_inputs!EI5</f>
        <v>6078</v>
      </c>
      <c r="EJ5">
        <f xml:space="preserve"> Agg_inputs!EJ5</f>
        <v>0</v>
      </c>
      <c r="EK5">
        <f xml:space="preserve"> Agg_inputs!EK5</f>
        <v>0</v>
      </c>
      <c r="EL5">
        <f xml:space="preserve"> Agg_inputs!EL5</f>
        <v>5</v>
      </c>
      <c r="EM5">
        <f xml:space="preserve"> Agg_inputs!EM5</f>
        <v>0</v>
      </c>
      <c r="EN5">
        <f xml:space="preserve"> Agg_inputs!EN5</f>
        <v>0</v>
      </c>
      <c r="EO5">
        <f xml:space="preserve"> Agg_inputs!EO5</f>
        <v>0</v>
      </c>
      <c r="EP5">
        <f xml:space="preserve"> Agg_inputs!EP5</f>
        <v>109</v>
      </c>
      <c r="EQ5">
        <f xml:space="preserve"> Agg_inputs!EQ5</f>
        <v>4723</v>
      </c>
      <c r="ER5">
        <f xml:space="preserve"> Agg_inputs!ER5</f>
        <v>1371</v>
      </c>
      <c r="ES5">
        <f xml:space="preserve"> Agg_inputs!ES5</f>
        <v>0</v>
      </c>
      <c r="ET5">
        <f xml:space="preserve"> Agg_inputs!ET5</f>
        <v>89</v>
      </c>
      <c r="EU5">
        <f xml:space="preserve"> Agg_inputs!EU5</f>
        <v>111</v>
      </c>
      <c r="EV5">
        <f xml:space="preserve"> Agg_inputs!EV5</f>
        <v>120854</v>
      </c>
      <c r="EW5">
        <f xml:space="preserve"> Agg_inputs!EW5</f>
        <v>0</v>
      </c>
      <c r="EX5">
        <f xml:space="preserve"> Agg_inputs!EX5</f>
        <v>0</v>
      </c>
      <c r="EY5">
        <f xml:space="preserve"> Agg_inputs!EY5</f>
        <v>87</v>
      </c>
      <c r="EZ5">
        <f xml:space="preserve"> Agg_inputs!EZ5</f>
        <v>435250</v>
      </c>
      <c r="FA5">
        <f xml:space="preserve"> Agg_inputs!FA5</f>
        <v>0</v>
      </c>
      <c r="FB5">
        <f xml:space="preserve"> Agg_inputs!FB5</f>
        <v>201</v>
      </c>
      <c r="FC5">
        <f xml:space="preserve"> Agg_inputs!FC5</f>
        <v>103</v>
      </c>
      <c r="FD5">
        <f xml:space="preserve"> Agg_inputs!FD5</f>
        <v>0</v>
      </c>
      <c r="FE5">
        <f xml:space="preserve"> Agg_inputs!FE5</f>
        <v>0</v>
      </c>
      <c r="FF5">
        <f xml:space="preserve"> Agg_inputs!FF5</f>
        <v>2248798</v>
      </c>
      <c r="FG5">
        <f xml:space="preserve"> Agg_inputs!FG5</f>
        <v>0</v>
      </c>
      <c r="FH5">
        <f xml:space="preserve"> EIA_supp!$S$30* GTAP_names!$DM5</f>
        <v>62.957116602001221</v>
      </c>
      <c r="FI5">
        <f xml:space="preserve"> EIA_supp!$S$31* GTAP_names!$DM5</f>
        <v>0</v>
      </c>
      <c r="FJ5">
        <f xml:space="preserve"> Agg_inputs!DU5</f>
        <v>0</v>
      </c>
      <c r="FK5">
        <f t="shared" si="0"/>
        <v>0</v>
      </c>
      <c r="FL5">
        <f>Agg_inputs!CS5</f>
        <v>0</v>
      </c>
      <c r="FM5">
        <f xml:space="preserve"> EIA_supp!$S$32* GTAP_names!$DM5</f>
        <v>4.2883397998774768E-2</v>
      </c>
      <c r="FN5">
        <f xml:space="preserve"> EIA_supp!$S$5*$DN5</f>
        <v>0</v>
      </c>
      <c r="FO5">
        <f xml:space="preserve"> EIA_supp!$S$7*$DN5</f>
        <v>8.4431671786740647</v>
      </c>
      <c r="FP5">
        <f xml:space="preserve"> EIA_supp!$S$6*$DN5</f>
        <v>140.88128034882567</v>
      </c>
      <c r="FQ5">
        <f xml:space="preserve"> EIA_supp!$S$8*$DN5</f>
        <v>63.67555247250025</v>
      </c>
      <c r="FR5">
        <f t="shared" si="1"/>
        <v>17</v>
      </c>
      <c r="FS5">
        <f t="shared" si="2"/>
        <v>80.675552472500243</v>
      </c>
      <c r="FT5">
        <f t="shared" si="3"/>
        <v>0</v>
      </c>
      <c r="FU5">
        <f t="shared" si="4"/>
        <v>0</v>
      </c>
      <c r="FV5">
        <f t="shared" si="5"/>
        <v>201</v>
      </c>
      <c r="FW5">
        <f t="shared" si="6"/>
        <v>0</v>
      </c>
      <c r="FX5">
        <f t="shared" si="7"/>
        <v>0</v>
      </c>
      <c r="FY5">
        <f t="shared" si="8"/>
        <v>0</v>
      </c>
      <c r="FZ5">
        <f xml:space="preserve"> EIA_supp!$S$14* GTAP_names!$DL5</f>
        <v>0.22215169787369088</v>
      </c>
      <c r="GA5">
        <f xml:space="preserve"> EIA_supp!$S$15* GTAP_names!$DL5</f>
        <v>0</v>
      </c>
      <c r="GB5">
        <f t="shared" si="9"/>
        <v>0</v>
      </c>
      <c r="GC5">
        <f t="shared" si="10"/>
        <v>0</v>
      </c>
      <c r="GD5">
        <f t="shared" si="11"/>
        <v>0</v>
      </c>
      <c r="GE5">
        <f xml:space="preserve"> EIA_supp!$S$22* GTAP_names!$DL5</f>
        <v>0</v>
      </c>
      <c r="GF5">
        <f t="shared" si="12"/>
        <v>0</v>
      </c>
      <c r="GG5">
        <f t="shared" si="13"/>
        <v>0</v>
      </c>
      <c r="GH5">
        <f xml:space="preserve"> EIA_supp!$S$21* GTAP_names!$DL5</f>
        <v>0</v>
      </c>
      <c r="GI5">
        <v>0</v>
      </c>
      <c r="GJ5">
        <f xml:space="preserve"> EIA_supp!$S$29* GTAP_names!$DM5</f>
        <v>0</v>
      </c>
      <c r="GK5">
        <f xml:space="preserve"> EIA_supp!$S$9*$DN5</f>
        <v>0</v>
      </c>
      <c r="GL5">
        <f xml:space="preserve"> EIA_supp!$S$16* GTAP_names!$DL5</f>
        <v>0</v>
      </c>
      <c r="GM5">
        <f xml:space="preserve"> EIA_supp!$S$17* GTAP_names!$DL5</f>
        <v>0</v>
      </c>
      <c r="GN5">
        <f xml:space="preserve"> EIA_supp!$S$18* GTAP_names!$DL5</f>
        <v>0</v>
      </c>
      <c r="GO5">
        <f xml:space="preserve"> EIA_supp!$S$19* GTAP_names!$DL5</f>
        <v>16.597905426848619</v>
      </c>
      <c r="GP5">
        <f xml:space="preserve"> EIA_supp!$S$20* GTAP_names!$DL5</f>
        <v>6.3471913678197394E-3</v>
      </c>
      <c r="GQ5">
        <f xml:space="preserve"> EIA_supp!$S$23* GTAP_names!$DL5</f>
        <v>0</v>
      </c>
      <c r="GR5">
        <f xml:space="preserve"> EIA_supp!$S$24* GTAP_names!$DL5</f>
        <v>3.1735956839098693</v>
      </c>
    </row>
    <row r="6" spans="1:200" x14ac:dyDescent="0.25">
      <c r="A6" t="str">
        <f xml:space="preserve"> Agg_inputs!A6</f>
        <v>otherbl</v>
      </c>
      <c r="B6">
        <f xml:space="preserve"> Agg_inputs!B6</f>
        <v>0</v>
      </c>
      <c r="C6">
        <f xml:space="preserve"> Agg_inputs!C6</f>
        <v>3601</v>
      </c>
      <c r="D6">
        <f xml:space="preserve"> Agg_inputs!D6</f>
        <v>0</v>
      </c>
      <c r="E6">
        <f xml:space="preserve"> Agg_inputs!E6</f>
        <v>0</v>
      </c>
      <c r="F6">
        <f xml:space="preserve"> Agg_inputs!F6</f>
        <v>0</v>
      </c>
      <c r="G6">
        <f xml:space="preserve"> Agg_inputs!G6</f>
        <v>0</v>
      </c>
      <c r="H6">
        <f xml:space="preserve"> Agg_inputs!H6</f>
        <v>2125</v>
      </c>
      <c r="I6">
        <f xml:space="preserve"> Agg_inputs!I6</f>
        <v>0</v>
      </c>
      <c r="J6">
        <f xml:space="preserve"> Agg_inputs!J6</f>
        <v>47505</v>
      </c>
      <c r="K6">
        <f xml:space="preserve"> Agg_inputs!K6</f>
        <v>30</v>
      </c>
      <c r="L6">
        <f xml:space="preserve"> Agg_inputs!L6</f>
        <v>2103</v>
      </c>
      <c r="M6">
        <f xml:space="preserve"> Agg_inputs!M6</f>
        <v>5154</v>
      </c>
      <c r="N6">
        <f xml:space="preserve"> Agg_inputs!N6</f>
        <v>0</v>
      </c>
      <c r="O6">
        <f xml:space="preserve"> Agg_inputs!O6</f>
        <v>5994</v>
      </c>
      <c r="P6">
        <f xml:space="preserve"> Agg_inputs!P6</f>
        <v>1</v>
      </c>
      <c r="Q6">
        <f xml:space="preserve"> Agg_inputs!Q6</f>
        <v>0</v>
      </c>
      <c r="R6">
        <f xml:space="preserve"> Agg_inputs!R6</f>
        <v>79</v>
      </c>
      <c r="S6">
        <f xml:space="preserve"> Agg_inputs!S6</f>
        <v>0</v>
      </c>
      <c r="T6">
        <f xml:space="preserve"> Agg_inputs!T6</f>
        <v>0</v>
      </c>
      <c r="U6">
        <f xml:space="preserve"> Agg_inputs!U6</f>
        <v>105</v>
      </c>
      <c r="V6">
        <f xml:space="preserve"> Agg_inputs!V6</f>
        <v>258</v>
      </c>
      <c r="W6">
        <f xml:space="preserve"> Agg_inputs!W6</f>
        <v>32790</v>
      </c>
      <c r="X6">
        <f xml:space="preserve"> Agg_inputs!X6</f>
        <v>0</v>
      </c>
      <c r="Y6">
        <f xml:space="preserve"> Agg_inputs!Y6</f>
        <v>0</v>
      </c>
      <c r="Z6">
        <f xml:space="preserve"> Agg_inputs!Z6</f>
        <v>9120</v>
      </c>
      <c r="AA6">
        <f xml:space="preserve"> Agg_inputs!AA6</f>
        <v>2529</v>
      </c>
      <c r="AB6">
        <f xml:space="preserve"> Agg_inputs!AB6</f>
        <v>42512</v>
      </c>
      <c r="AC6">
        <f xml:space="preserve"> Agg_inputs!AC6</f>
        <v>4673</v>
      </c>
      <c r="AD6">
        <f xml:space="preserve"> Agg_inputs!AD6</f>
        <v>42434</v>
      </c>
      <c r="AE6">
        <f xml:space="preserve"> Agg_inputs!AE6</f>
        <v>64</v>
      </c>
      <c r="AF6">
        <f xml:space="preserve"> Agg_inputs!AF6</f>
        <v>61</v>
      </c>
      <c r="AG6">
        <f xml:space="preserve"> Agg_inputs!AG6</f>
        <v>0</v>
      </c>
      <c r="AH6">
        <f xml:space="preserve"> Agg_inputs!AH6</f>
        <v>0</v>
      </c>
      <c r="AI6">
        <f xml:space="preserve"> Agg_inputs!AI6</f>
        <v>1999</v>
      </c>
      <c r="AJ6">
        <f xml:space="preserve"> Agg_inputs!AJ6</f>
        <v>1419</v>
      </c>
      <c r="AK6">
        <f xml:space="preserve"> Agg_inputs!AK6</f>
        <v>454</v>
      </c>
      <c r="AL6">
        <f xml:space="preserve"> Agg_inputs!AL6</f>
        <v>52</v>
      </c>
      <c r="AM6">
        <f xml:space="preserve"> Agg_inputs!AM6</f>
        <v>2771</v>
      </c>
      <c r="AN6">
        <f xml:space="preserve"> Agg_inputs!AN6</f>
        <v>46333</v>
      </c>
      <c r="AO6">
        <f xml:space="preserve"> Agg_inputs!AO6</f>
        <v>5156</v>
      </c>
      <c r="AP6">
        <f xml:space="preserve"> Agg_inputs!AP6</f>
        <v>27</v>
      </c>
      <c r="AQ6">
        <f xml:space="preserve"> Agg_inputs!AQ6</f>
        <v>0</v>
      </c>
      <c r="AR6">
        <f xml:space="preserve"> Agg_inputs!AR6</f>
        <v>296</v>
      </c>
      <c r="AS6">
        <f xml:space="preserve"> Agg_inputs!AS6</f>
        <v>0</v>
      </c>
      <c r="AT6">
        <f xml:space="preserve"> Agg_inputs!AT6</f>
        <v>0</v>
      </c>
      <c r="AU6">
        <f xml:space="preserve"> Agg_inputs!AU6</f>
        <v>5575</v>
      </c>
      <c r="AV6">
        <f xml:space="preserve"> Agg_inputs!AV6</f>
        <v>781</v>
      </c>
      <c r="AW6">
        <f xml:space="preserve"> Agg_inputs!AW6</f>
        <v>8</v>
      </c>
      <c r="AX6">
        <f xml:space="preserve"> Agg_inputs!AX6</f>
        <v>163709</v>
      </c>
      <c r="AY6">
        <f xml:space="preserve"> Agg_inputs!AY6</f>
        <v>11754</v>
      </c>
      <c r="AZ6">
        <f xml:space="preserve"> Agg_inputs!AZ6</f>
        <v>7583</v>
      </c>
      <c r="BA6">
        <f xml:space="preserve"> Agg_inputs!BA6</f>
        <v>4853</v>
      </c>
      <c r="BB6">
        <f xml:space="preserve"> Agg_inputs!BB6</f>
        <v>9</v>
      </c>
      <c r="BC6">
        <f xml:space="preserve"> Agg_inputs!BC6</f>
        <v>15091</v>
      </c>
      <c r="BD6">
        <f xml:space="preserve"> Agg_inputs!BD6</f>
        <v>0</v>
      </c>
      <c r="BE6">
        <f xml:space="preserve"> Agg_inputs!BE6</f>
        <v>0</v>
      </c>
      <c r="BF6">
        <f xml:space="preserve"> Agg_inputs!BF6</f>
        <v>0</v>
      </c>
      <c r="BG6">
        <f xml:space="preserve"> Agg_inputs!BG6</f>
        <v>320</v>
      </c>
      <c r="BH6">
        <f xml:space="preserve"> Agg_inputs!BH6</f>
        <v>1740</v>
      </c>
      <c r="BI6">
        <f xml:space="preserve"> Agg_inputs!BI6</f>
        <v>78</v>
      </c>
      <c r="BJ6">
        <f xml:space="preserve"> Agg_inputs!BJ6</f>
        <v>178</v>
      </c>
      <c r="BK6">
        <f xml:space="preserve"> Agg_inputs!BK6</f>
        <v>55</v>
      </c>
      <c r="BL6">
        <f xml:space="preserve"> Agg_inputs!BL6</f>
        <v>0</v>
      </c>
      <c r="BM6">
        <f xml:space="preserve"> Agg_inputs!BM6</f>
        <v>1994</v>
      </c>
      <c r="BN6">
        <f xml:space="preserve"> Agg_inputs!BN6</f>
        <v>9568</v>
      </c>
      <c r="BO6">
        <f xml:space="preserve"> Agg_inputs!BO6</f>
        <v>323145</v>
      </c>
      <c r="BP6">
        <f xml:space="preserve"> Agg_inputs!BP6</f>
        <v>17631</v>
      </c>
      <c r="BQ6">
        <f xml:space="preserve"> Agg_inputs!BQ6</f>
        <v>338</v>
      </c>
      <c r="BR6">
        <f xml:space="preserve"> Agg_inputs!BR6</f>
        <v>22</v>
      </c>
      <c r="BS6">
        <f xml:space="preserve"> Agg_inputs!BS6</f>
        <v>0</v>
      </c>
      <c r="BT6">
        <f xml:space="preserve"> Agg_inputs!BT6</f>
        <v>4702</v>
      </c>
      <c r="BU6">
        <f xml:space="preserve"> Agg_inputs!BU6</f>
        <v>153</v>
      </c>
      <c r="BV6">
        <f xml:space="preserve"> Agg_inputs!BV6</f>
        <v>19600</v>
      </c>
      <c r="BW6">
        <f xml:space="preserve"> Agg_inputs!BW6</f>
        <v>138</v>
      </c>
      <c r="BX6">
        <f xml:space="preserve"> Agg_inputs!BX6</f>
        <v>8</v>
      </c>
      <c r="BY6">
        <f xml:space="preserve"> Agg_inputs!BY6</f>
        <v>39996</v>
      </c>
      <c r="BZ6">
        <f xml:space="preserve"> Agg_inputs!BZ6</f>
        <v>0</v>
      </c>
      <c r="CA6">
        <f xml:space="preserve"> Agg_inputs!CA6</f>
        <v>1814</v>
      </c>
      <c r="CB6">
        <f xml:space="preserve"> Agg_inputs!CB6</f>
        <v>0</v>
      </c>
      <c r="CC6">
        <f xml:space="preserve"> Agg_inputs!CC6</f>
        <v>20</v>
      </c>
      <c r="CD6">
        <f xml:space="preserve"> Agg_inputs!CD6</f>
        <v>2086</v>
      </c>
      <c r="CE6">
        <f xml:space="preserve"> Agg_inputs!CE6</f>
        <v>0</v>
      </c>
      <c r="CF6">
        <f xml:space="preserve"> Agg_inputs!CF6</f>
        <v>0</v>
      </c>
      <c r="CG6">
        <f xml:space="preserve"> Agg_inputs!CG6</f>
        <v>45530</v>
      </c>
      <c r="CH6">
        <f xml:space="preserve"> Agg_inputs!CH6</f>
        <v>0</v>
      </c>
      <c r="CI6">
        <f xml:space="preserve"> Agg_inputs!CI6</f>
        <v>0</v>
      </c>
      <c r="CJ6">
        <f xml:space="preserve"> Agg_inputs!CJ6</f>
        <v>32</v>
      </c>
      <c r="CK6">
        <f xml:space="preserve"> Agg_inputs!CK6</f>
        <v>414</v>
      </c>
      <c r="CL6">
        <f xml:space="preserve"> Agg_inputs!CL6</f>
        <v>156</v>
      </c>
      <c r="CM6">
        <f xml:space="preserve"> Agg_inputs!CM6</f>
        <v>120</v>
      </c>
      <c r="CN6">
        <f xml:space="preserve"> Agg_inputs!CN6</f>
        <v>493</v>
      </c>
      <c r="CO6">
        <f xml:space="preserve"> Agg_inputs!CO6</f>
        <v>0</v>
      </c>
      <c r="CP6">
        <f xml:space="preserve"> Agg_inputs!CP6</f>
        <v>9019</v>
      </c>
      <c r="CQ6">
        <f xml:space="preserve"> Agg_inputs!CQ6</f>
        <v>0</v>
      </c>
      <c r="CR6">
        <f xml:space="preserve"> Agg_inputs!CR6</f>
        <v>5</v>
      </c>
      <c r="CS6">
        <f xml:space="preserve"> Agg_inputs!CS6</f>
        <v>0</v>
      </c>
      <c r="CT6">
        <f xml:space="preserve"> Agg_inputs!CT6</f>
        <v>0</v>
      </c>
      <c r="CU6">
        <f xml:space="preserve"> Agg_inputs!CU6</f>
        <v>0</v>
      </c>
      <c r="CV6">
        <f xml:space="preserve"> Agg_inputs!CV6</f>
        <v>0</v>
      </c>
      <c r="CW6">
        <f xml:space="preserve"> Agg_inputs!CW6</f>
        <v>1060</v>
      </c>
      <c r="CX6">
        <f xml:space="preserve"> Agg_inputs!CX6</f>
        <v>0</v>
      </c>
      <c r="CY6">
        <f xml:space="preserve"> Agg_inputs!CY6</f>
        <v>0</v>
      </c>
      <c r="CZ6">
        <f xml:space="preserve"> Agg_inputs!CZ6</f>
        <v>645</v>
      </c>
      <c r="DA6">
        <f xml:space="preserve"> Agg_inputs!DA6</f>
        <v>8941</v>
      </c>
      <c r="DB6">
        <f xml:space="preserve"> Agg_inputs!DB6</f>
        <v>143639</v>
      </c>
      <c r="DC6">
        <f xml:space="preserve"> Agg_inputs!DC6</f>
        <v>4461</v>
      </c>
      <c r="DD6">
        <f xml:space="preserve"> Agg_inputs!DD6</f>
        <v>544</v>
      </c>
      <c r="DE6">
        <f xml:space="preserve"> Agg_inputs!DE6</f>
        <v>0</v>
      </c>
      <c r="DF6">
        <f xml:space="preserve"> Agg_inputs!DF6</f>
        <v>6791</v>
      </c>
      <c r="DG6">
        <f xml:space="preserve"> Agg_inputs!DG6</f>
        <v>119101</v>
      </c>
      <c r="DH6">
        <f xml:space="preserve"> Agg_inputs!DH6</f>
        <v>51129</v>
      </c>
      <c r="DI6">
        <f xml:space="preserve"> Agg_inputs!DI6</f>
        <v>171724</v>
      </c>
      <c r="DJ6">
        <f xml:space="preserve"> Agg_inputs!DJ6</f>
        <v>0</v>
      </c>
      <c r="DK6">
        <f xml:space="preserve"> Agg_inputs!DK6</f>
        <v>318</v>
      </c>
      <c r="DL6">
        <f xml:space="preserve"> Agg_inputs!DL6</f>
        <v>378</v>
      </c>
      <c r="DM6">
        <f xml:space="preserve"> Agg_inputs!DM6</f>
        <v>0</v>
      </c>
      <c r="DN6">
        <f xml:space="preserve"> Agg_inputs!DN6</f>
        <v>84</v>
      </c>
      <c r="DO6">
        <f xml:space="preserve"> Agg_inputs!DO6</f>
        <v>341954</v>
      </c>
      <c r="DP6">
        <f xml:space="preserve"> Agg_inputs!DP6</f>
        <v>0</v>
      </c>
      <c r="DQ6">
        <f xml:space="preserve"> Agg_inputs!DQ6</f>
        <v>23</v>
      </c>
      <c r="DR6">
        <f xml:space="preserve"> Agg_inputs!DR6</f>
        <v>675</v>
      </c>
      <c r="DS6">
        <f xml:space="preserve"> Agg_inputs!DS6</f>
        <v>10058</v>
      </c>
      <c r="DT6">
        <f xml:space="preserve"> Agg_inputs!DT6</f>
        <v>7674</v>
      </c>
      <c r="DU6">
        <f xml:space="preserve"> Agg_inputs!DU6</f>
        <v>0</v>
      </c>
      <c r="DV6">
        <f xml:space="preserve"> Agg_inputs!DV6</f>
        <v>3459</v>
      </c>
      <c r="DW6">
        <f xml:space="preserve"> Agg_inputs!DW6</f>
        <v>0</v>
      </c>
      <c r="DX6">
        <f xml:space="preserve"> Agg_inputs!DX6</f>
        <v>0</v>
      </c>
      <c r="DY6">
        <f xml:space="preserve"> Agg_inputs!DY6</f>
        <v>198</v>
      </c>
      <c r="DZ6">
        <f xml:space="preserve"> Agg_inputs!DZ6</f>
        <v>3299</v>
      </c>
      <c r="EA6">
        <f xml:space="preserve"> Agg_inputs!EA6</f>
        <v>0</v>
      </c>
      <c r="EB6">
        <f xml:space="preserve"> Agg_inputs!EB6</f>
        <v>0</v>
      </c>
      <c r="EC6">
        <f xml:space="preserve"> Agg_inputs!EC6</f>
        <v>180</v>
      </c>
      <c r="ED6">
        <f xml:space="preserve"> Agg_inputs!ED6</f>
        <v>1206</v>
      </c>
      <c r="EE6">
        <f xml:space="preserve"> Agg_inputs!EE6</f>
        <v>1817</v>
      </c>
      <c r="EF6">
        <f xml:space="preserve"> Agg_inputs!EF6</f>
        <v>0</v>
      </c>
      <c r="EG6">
        <f xml:space="preserve"> Agg_inputs!EG6</f>
        <v>923</v>
      </c>
      <c r="EH6">
        <f xml:space="preserve"> Agg_inputs!EH6</f>
        <v>262</v>
      </c>
      <c r="EI6">
        <f xml:space="preserve"> Agg_inputs!EI6</f>
        <v>12927</v>
      </c>
      <c r="EJ6">
        <f xml:space="preserve"> Agg_inputs!EJ6</f>
        <v>0</v>
      </c>
      <c r="EK6">
        <f xml:space="preserve"> Agg_inputs!EK6</f>
        <v>5</v>
      </c>
      <c r="EL6">
        <f xml:space="preserve"> Agg_inputs!EL6</f>
        <v>4286</v>
      </c>
      <c r="EM6">
        <f xml:space="preserve"> Agg_inputs!EM6</f>
        <v>0</v>
      </c>
      <c r="EN6">
        <f xml:space="preserve"> Agg_inputs!EN6</f>
        <v>0</v>
      </c>
      <c r="EO6">
        <f xml:space="preserve"> Agg_inputs!EO6</f>
        <v>0</v>
      </c>
      <c r="EP6">
        <f xml:space="preserve"> Agg_inputs!EP6</f>
        <v>206</v>
      </c>
      <c r="EQ6">
        <f xml:space="preserve"> Agg_inputs!EQ6</f>
        <v>1163</v>
      </c>
      <c r="ER6">
        <f xml:space="preserve"> Agg_inputs!ER6</f>
        <v>3588</v>
      </c>
      <c r="ES6">
        <f xml:space="preserve"> Agg_inputs!ES6</f>
        <v>25</v>
      </c>
      <c r="ET6">
        <f xml:space="preserve"> Agg_inputs!ET6</f>
        <v>134</v>
      </c>
      <c r="EU6">
        <f xml:space="preserve"> Agg_inputs!EU6</f>
        <v>862</v>
      </c>
      <c r="EV6">
        <f xml:space="preserve"> Agg_inputs!EV6</f>
        <v>96289</v>
      </c>
      <c r="EW6">
        <f xml:space="preserve"> Agg_inputs!EW6</f>
        <v>0</v>
      </c>
      <c r="EX6">
        <f xml:space="preserve"> Agg_inputs!EX6</f>
        <v>0</v>
      </c>
      <c r="EY6">
        <f xml:space="preserve"> Agg_inputs!EY6</f>
        <v>56</v>
      </c>
      <c r="EZ6">
        <f xml:space="preserve"> Agg_inputs!EZ6</f>
        <v>485593</v>
      </c>
      <c r="FA6">
        <f xml:space="preserve"> Agg_inputs!FA6</f>
        <v>0</v>
      </c>
      <c r="FB6">
        <f xml:space="preserve"> Agg_inputs!FB6</f>
        <v>317</v>
      </c>
      <c r="FC6">
        <f xml:space="preserve"> Agg_inputs!FC6</f>
        <v>289</v>
      </c>
      <c r="FD6">
        <f xml:space="preserve"> Agg_inputs!FD6</f>
        <v>0</v>
      </c>
      <c r="FE6">
        <f xml:space="preserve"> Agg_inputs!FE6</f>
        <v>68</v>
      </c>
      <c r="FF6">
        <f xml:space="preserve"> Agg_inputs!FF6</f>
        <v>2434714</v>
      </c>
      <c r="FG6">
        <f xml:space="preserve"> Agg_inputs!FG6</f>
        <v>2634318</v>
      </c>
      <c r="FH6">
        <f xml:space="preserve"> EIA_supp!$Q$30* GTAP_names!$DM6</f>
        <v>0</v>
      </c>
      <c r="FI6">
        <f xml:space="preserve"> EIA_supp!$Q$31* GTAP_names!$DM6</f>
        <v>0</v>
      </c>
      <c r="FJ6">
        <f xml:space="preserve"> Agg_inputs!DU6</f>
        <v>0</v>
      </c>
      <c r="FK6">
        <f t="shared" si="0"/>
        <v>0</v>
      </c>
      <c r="FL6">
        <f>Agg_inputs!CS6</f>
        <v>0</v>
      </c>
      <c r="FM6">
        <f xml:space="preserve"> EIA_supp!$Q$32* GTAP_names!$DM6</f>
        <v>0</v>
      </c>
      <c r="FN6">
        <f xml:space="preserve"> EIA_supp!$Q$5*$DN6</f>
        <v>2.9967974103791448</v>
      </c>
      <c r="FO6">
        <f xml:space="preserve"> EIA_supp!$Q$7*$DN6</f>
        <v>5.2646440993147134</v>
      </c>
      <c r="FP6">
        <f xml:space="preserve"> EIA_supp!$Q$6*$DN6</f>
        <v>2.024863115121044E-2</v>
      </c>
      <c r="FQ6">
        <f xml:space="preserve"> EIA_supp!$Q$8*$DN6</f>
        <v>18.252694652019699</v>
      </c>
      <c r="FR6">
        <f t="shared" si="1"/>
        <v>454</v>
      </c>
      <c r="FS6">
        <f t="shared" si="2"/>
        <v>472.25269465201973</v>
      </c>
      <c r="FT6">
        <f t="shared" si="3"/>
        <v>4702</v>
      </c>
      <c r="FU6">
        <f t="shared" si="4"/>
        <v>0</v>
      </c>
      <c r="FV6">
        <f t="shared" si="5"/>
        <v>317</v>
      </c>
      <c r="FW6">
        <f t="shared" si="6"/>
        <v>0</v>
      </c>
      <c r="FX6">
        <f t="shared" si="7"/>
        <v>0</v>
      </c>
      <c r="FY6">
        <f t="shared" si="8"/>
        <v>0</v>
      </c>
      <c r="FZ6">
        <f xml:space="preserve"> EIA_supp!$Q$14* GTAP_names!$DL6</f>
        <v>97.943913431257258</v>
      </c>
      <c r="GA6">
        <f xml:space="preserve"> EIA_supp!$Q$15* GTAP_names!$DL6</f>
        <v>15.556800871370276</v>
      </c>
      <c r="GB6">
        <f t="shared" si="9"/>
        <v>9</v>
      </c>
      <c r="GC6">
        <f t="shared" si="10"/>
        <v>24.556800871370278</v>
      </c>
      <c r="GD6">
        <f t="shared" si="11"/>
        <v>0</v>
      </c>
      <c r="GE6">
        <f xml:space="preserve"> EIA_supp!$Q$22* GTAP_names!$DL6</f>
        <v>41.939430294324254</v>
      </c>
      <c r="GF6">
        <f t="shared" si="12"/>
        <v>0</v>
      </c>
      <c r="GG6">
        <f t="shared" si="13"/>
        <v>41.939430294324254</v>
      </c>
      <c r="GH6">
        <f xml:space="preserve"> EIA_supp!$Q$21* GTAP_names!$DL6</f>
        <v>11.294663646337323</v>
      </c>
      <c r="GI6">
        <v>0</v>
      </c>
      <c r="GJ6">
        <f xml:space="preserve"> EIA_supp!$Q$29* GTAP_names!$DM6</f>
        <v>0</v>
      </c>
      <c r="GK6">
        <f xml:space="preserve"> EIA_supp!$Q$9*$DN6</f>
        <v>57.46561520713523</v>
      </c>
      <c r="GL6">
        <f xml:space="preserve"> EIA_supp!$Q$16* GTAP_names!$DL6</f>
        <v>17.94359771738873</v>
      </c>
      <c r="GM6">
        <f xml:space="preserve"> EIA_supp!$Q$17* GTAP_names!$DL6</f>
        <v>18.327190067641695</v>
      </c>
      <c r="GN6">
        <f xml:space="preserve"> EIA_supp!$Q$18* GTAP_names!$DL6</f>
        <v>11.294663646337323</v>
      </c>
      <c r="GO6">
        <f xml:space="preserve"> EIA_supp!$Q$19* GTAP_names!$DL6</f>
        <v>87.279619880502295</v>
      </c>
      <c r="GP6">
        <f xml:space="preserve"> EIA_supp!$Q$20* GTAP_names!$DL6</f>
        <v>7.2456332825560184</v>
      </c>
      <c r="GQ6">
        <f xml:space="preserve"> EIA_supp!$Q$23* GTAP_names!$DL6</f>
        <v>24.592531788440134</v>
      </c>
      <c r="GR6">
        <f xml:space="preserve"> EIA_supp!$Q$24* GTAP_names!$DL6</f>
        <v>44.581955373844679</v>
      </c>
    </row>
    <row r="7" spans="1:200" x14ac:dyDescent="0.25">
      <c r="A7" t="str">
        <f xml:space="preserve"> Agg_inputs!A7</f>
        <v>totoil</v>
      </c>
      <c r="B7">
        <f xml:space="preserve"> Agg_inputs!B7</f>
        <v>6578</v>
      </c>
      <c r="C7">
        <f xml:space="preserve"> Agg_inputs!C7</f>
        <v>59461</v>
      </c>
      <c r="D7">
        <f xml:space="preserve"> Agg_inputs!D7</f>
        <v>1644</v>
      </c>
      <c r="E7">
        <f xml:space="preserve"> Agg_inputs!E7</f>
        <v>27</v>
      </c>
      <c r="F7">
        <f xml:space="preserve"> Agg_inputs!F7</f>
        <v>1325</v>
      </c>
      <c r="G7">
        <f xml:space="preserve"> Agg_inputs!G7</f>
        <v>1389</v>
      </c>
      <c r="H7">
        <f xml:space="preserve"> Agg_inputs!H7</f>
        <v>19591</v>
      </c>
      <c r="I7">
        <f xml:space="preserve"> Agg_inputs!I7</f>
        <v>0</v>
      </c>
      <c r="J7">
        <f xml:space="preserve"> Agg_inputs!J7</f>
        <v>154935</v>
      </c>
      <c r="K7">
        <f xml:space="preserve"> Agg_inputs!K7</f>
        <v>309600</v>
      </c>
      <c r="L7">
        <f xml:space="preserve"> Agg_inputs!L7</f>
        <v>4103</v>
      </c>
      <c r="M7">
        <f xml:space="preserve"> Agg_inputs!M7</f>
        <v>940</v>
      </c>
      <c r="N7">
        <f xml:space="preserve"> Agg_inputs!N7</f>
        <v>338</v>
      </c>
      <c r="O7">
        <f xml:space="preserve"> Agg_inputs!O7</f>
        <v>178</v>
      </c>
      <c r="P7">
        <f xml:space="preserve"> Agg_inputs!P7</f>
        <v>154</v>
      </c>
      <c r="Q7">
        <f xml:space="preserve"> Agg_inputs!Q7</f>
        <v>3954</v>
      </c>
      <c r="R7">
        <f xml:space="preserve"> Agg_inputs!R7</f>
        <v>127</v>
      </c>
      <c r="S7">
        <f xml:space="preserve"> Agg_inputs!S7</f>
        <v>0</v>
      </c>
      <c r="T7">
        <f xml:space="preserve"> Agg_inputs!T7</f>
        <v>38</v>
      </c>
      <c r="U7">
        <f xml:space="preserve"> Agg_inputs!U7</f>
        <v>244</v>
      </c>
      <c r="V7">
        <f xml:space="preserve"> Agg_inputs!V7</f>
        <v>115</v>
      </c>
      <c r="W7">
        <f xml:space="preserve"> Agg_inputs!W7</f>
        <v>13320</v>
      </c>
      <c r="X7">
        <f xml:space="preserve"> Agg_inputs!X7</f>
        <v>37</v>
      </c>
      <c r="Y7">
        <f xml:space="preserve"> Agg_inputs!Y7</f>
        <v>0</v>
      </c>
      <c r="Z7">
        <f xml:space="preserve"> Agg_inputs!Z7</f>
        <v>5718</v>
      </c>
      <c r="AA7">
        <f xml:space="preserve"> Agg_inputs!AA7</f>
        <v>52</v>
      </c>
      <c r="AB7">
        <f xml:space="preserve"> Agg_inputs!AB7</f>
        <v>7972</v>
      </c>
      <c r="AC7">
        <f xml:space="preserve"> Agg_inputs!AC7</f>
        <v>6302</v>
      </c>
      <c r="AD7">
        <f xml:space="preserve"> Agg_inputs!AD7</f>
        <v>7857</v>
      </c>
      <c r="AE7">
        <f xml:space="preserve"> Agg_inputs!AE7</f>
        <v>33</v>
      </c>
      <c r="AF7">
        <f xml:space="preserve"> Agg_inputs!AF7</f>
        <v>1187</v>
      </c>
      <c r="AG7">
        <f xml:space="preserve"> Agg_inputs!AG7</f>
        <v>6</v>
      </c>
      <c r="AH7">
        <f xml:space="preserve"> Agg_inputs!AH7</f>
        <v>9</v>
      </c>
      <c r="AI7">
        <f xml:space="preserve"> Agg_inputs!AI7</f>
        <v>145</v>
      </c>
      <c r="AJ7">
        <f xml:space="preserve"> Agg_inputs!AJ7</f>
        <v>863</v>
      </c>
      <c r="AK7">
        <f xml:space="preserve"> Agg_inputs!AK7</f>
        <v>15133</v>
      </c>
      <c r="AL7">
        <f xml:space="preserve"> Agg_inputs!AL7</f>
        <v>4751</v>
      </c>
      <c r="AM7">
        <f xml:space="preserve"> Agg_inputs!AM7</f>
        <v>99</v>
      </c>
      <c r="AN7">
        <f xml:space="preserve"> Agg_inputs!AN7</f>
        <v>6408</v>
      </c>
      <c r="AO7">
        <f xml:space="preserve"> Agg_inputs!AO7</f>
        <v>342</v>
      </c>
      <c r="AP7">
        <f xml:space="preserve"> Agg_inputs!AP7</f>
        <v>8983</v>
      </c>
      <c r="AQ7">
        <f xml:space="preserve"> Agg_inputs!AQ7</f>
        <v>2816</v>
      </c>
      <c r="AR7">
        <f xml:space="preserve"> Agg_inputs!AR7</f>
        <v>7195</v>
      </c>
      <c r="AS7">
        <f xml:space="preserve"> Agg_inputs!AS7</f>
        <v>17282</v>
      </c>
      <c r="AT7">
        <f xml:space="preserve"> Agg_inputs!AT7</f>
        <v>335</v>
      </c>
      <c r="AU7">
        <f xml:space="preserve"> Agg_inputs!AU7</f>
        <v>14692</v>
      </c>
      <c r="AV7">
        <f xml:space="preserve"> Agg_inputs!AV7</f>
        <v>10945</v>
      </c>
      <c r="AW7">
        <f xml:space="preserve"> Agg_inputs!AW7</f>
        <v>37</v>
      </c>
      <c r="AX7">
        <f xml:space="preserve"> Agg_inputs!AX7</f>
        <v>75960</v>
      </c>
      <c r="AY7">
        <f xml:space="preserve"> Agg_inputs!AY7</f>
        <v>400</v>
      </c>
      <c r="AZ7">
        <f xml:space="preserve"> Agg_inputs!AZ7</f>
        <v>2248</v>
      </c>
      <c r="BA7">
        <f xml:space="preserve"> Agg_inputs!BA7</f>
        <v>40821</v>
      </c>
      <c r="BB7">
        <f xml:space="preserve"> Agg_inputs!BB7</f>
        <v>319</v>
      </c>
      <c r="BC7">
        <f xml:space="preserve"> Agg_inputs!BC7</f>
        <v>1617</v>
      </c>
      <c r="BD7">
        <f xml:space="preserve"> Agg_inputs!BD7</f>
        <v>7</v>
      </c>
      <c r="BE7">
        <f xml:space="preserve"> Agg_inputs!BE7</f>
        <v>915</v>
      </c>
      <c r="BF7">
        <f xml:space="preserve"> Agg_inputs!BF7</f>
        <v>171</v>
      </c>
      <c r="BG7">
        <f xml:space="preserve"> Agg_inputs!BG7</f>
        <v>5173</v>
      </c>
      <c r="BH7">
        <f xml:space="preserve"> Agg_inputs!BH7</f>
        <v>2075</v>
      </c>
      <c r="BI7">
        <f xml:space="preserve"> Agg_inputs!BI7</f>
        <v>115</v>
      </c>
      <c r="BJ7">
        <f xml:space="preserve"> Agg_inputs!BJ7</f>
        <v>3947</v>
      </c>
      <c r="BK7">
        <f xml:space="preserve"> Agg_inputs!BK7</f>
        <v>749</v>
      </c>
      <c r="BL7">
        <f xml:space="preserve"> Agg_inputs!BL7</f>
        <v>823</v>
      </c>
      <c r="BM7">
        <f xml:space="preserve"> Agg_inputs!BM7</f>
        <v>144</v>
      </c>
      <c r="BN7">
        <f xml:space="preserve"> Agg_inputs!BN7</f>
        <v>42305</v>
      </c>
      <c r="BO7">
        <f xml:space="preserve"> Agg_inputs!BO7</f>
        <v>262275</v>
      </c>
      <c r="BP7">
        <f xml:space="preserve"> Agg_inputs!BP7</f>
        <v>24129</v>
      </c>
      <c r="BQ7">
        <f xml:space="preserve"> Agg_inputs!BQ7</f>
        <v>204</v>
      </c>
      <c r="BR7">
        <f xml:space="preserve"> Agg_inputs!BR7</f>
        <v>66633</v>
      </c>
      <c r="BS7">
        <f xml:space="preserve"> Agg_inputs!BS7</f>
        <v>16425</v>
      </c>
      <c r="BT7">
        <f xml:space="preserve"> Agg_inputs!BT7</f>
        <v>2</v>
      </c>
      <c r="BU7">
        <f xml:space="preserve"> Agg_inputs!BU7</f>
        <v>4404</v>
      </c>
      <c r="BV7">
        <f xml:space="preserve"> Agg_inputs!BV7</f>
        <v>17710</v>
      </c>
      <c r="BW7">
        <f xml:space="preserve"> Agg_inputs!BW7</f>
        <v>3985</v>
      </c>
      <c r="BX7">
        <f xml:space="preserve"> Agg_inputs!BX7</f>
        <v>10623</v>
      </c>
      <c r="BY7">
        <f xml:space="preserve"> Agg_inputs!BY7</f>
        <v>136066</v>
      </c>
      <c r="BZ7">
        <f xml:space="preserve"> Agg_inputs!BZ7</f>
        <v>543</v>
      </c>
      <c r="CA7">
        <f xml:space="preserve"> Agg_inputs!CA7</f>
        <v>2569</v>
      </c>
      <c r="CB7">
        <f xml:space="preserve"> Agg_inputs!CB7</f>
        <v>231</v>
      </c>
      <c r="CC7">
        <f xml:space="preserve"> Agg_inputs!CC7</f>
        <v>951</v>
      </c>
      <c r="CD7">
        <f xml:space="preserve"> Agg_inputs!CD7</f>
        <v>16631</v>
      </c>
      <c r="CE7">
        <f xml:space="preserve"> Agg_inputs!CE7</f>
        <v>21</v>
      </c>
      <c r="CF7">
        <f xml:space="preserve"> Agg_inputs!CF7</f>
        <v>35616</v>
      </c>
      <c r="CG7">
        <f xml:space="preserve"> Agg_inputs!CG7</f>
        <v>140143</v>
      </c>
      <c r="CH7">
        <f xml:space="preserve"> Agg_inputs!CH7</f>
        <v>15560</v>
      </c>
      <c r="CI7">
        <f xml:space="preserve"> Agg_inputs!CI7</f>
        <v>12064</v>
      </c>
      <c r="CJ7">
        <f xml:space="preserve"> Agg_inputs!CJ7</f>
        <v>5858</v>
      </c>
      <c r="CK7">
        <f xml:space="preserve"> Agg_inputs!CK7</f>
        <v>209</v>
      </c>
      <c r="CL7">
        <f xml:space="preserve"> Agg_inputs!CL7</f>
        <v>1</v>
      </c>
      <c r="CM7">
        <f xml:space="preserve"> Agg_inputs!CM7</f>
        <v>1</v>
      </c>
      <c r="CN7">
        <f xml:space="preserve"> Agg_inputs!CN7</f>
        <v>1071</v>
      </c>
      <c r="CO7">
        <f xml:space="preserve"> Agg_inputs!CO7</f>
        <v>20</v>
      </c>
      <c r="CP7">
        <f xml:space="preserve"> Agg_inputs!CP7</f>
        <v>48371</v>
      </c>
      <c r="CQ7">
        <f xml:space="preserve"> Agg_inputs!CQ7</f>
        <v>68</v>
      </c>
      <c r="CR7">
        <f xml:space="preserve"> Agg_inputs!CR7</f>
        <v>2181</v>
      </c>
      <c r="CS7">
        <f xml:space="preserve"> Agg_inputs!CS7</f>
        <v>38</v>
      </c>
      <c r="CT7">
        <f xml:space="preserve"> Agg_inputs!CT7</f>
        <v>0</v>
      </c>
      <c r="CU7">
        <f xml:space="preserve"> Agg_inputs!CU7</f>
        <v>236</v>
      </c>
      <c r="CV7">
        <f xml:space="preserve"> Agg_inputs!CV7</f>
        <v>0</v>
      </c>
      <c r="CW7">
        <f xml:space="preserve"> Agg_inputs!CW7</f>
        <v>9450</v>
      </c>
      <c r="CX7">
        <f xml:space="preserve"> Agg_inputs!CX7</f>
        <v>6</v>
      </c>
      <c r="CY7">
        <f xml:space="preserve"> Agg_inputs!CY7</f>
        <v>0</v>
      </c>
      <c r="CZ7">
        <f xml:space="preserve"> Agg_inputs!CZ7</f>
        <v>2524</v>
      </c>
      <c r="DA7">
        <f xml:space="preserve"> Agg_inputs!DA7</f>
        <v>95</v>
      </c>
      <c r="DB7">
        <f xml:space="preserve"> Agg_inputs!DB7</f>
        <v>710764</v>
      </c>
      <c r="DC7">
        <f xml:space="preserve"> Agg_inputs!DC7</f>
        <v>38653</v>
      </c>
      <c r="DD7">
        <f xml:space="preserve"> Agg_inputs!DD7</f>
        <v>30</v>
      </c>
      <c r="DE7">
        <f xml:space="preserve"> Agg_inputs!DE7</f>
        <v>2</v>
      </c>
      <c r="DF7">
        <f xml:space="preserve"> Agg_inputs!DF7</f>
        <v>2</v>
      </c>
      <c r="DG7">
        <f xml:space="preserve"> Agg_inputs!DG7</f>
        <v>91807</v>
      </c>
      <c r="DH7">
        <f xml:space="preserve"> Agg_inputs!DH7</f>
        <v>161206</v>
      </c>
      <c r="DI7">
        <f xml:space="preserve"> Agg_inputs!DI7</f>
        <v>68357</v>
      </c>
      <c r="DJ7">
        <f xml:space="preserve"> Agg_inputs!DJ7</f>
        <v>513</v>
      </c>
      <c r="DK7">
        <f xml:space="preserve"> Agg_inputs!DK7</f>
        <v>302890</v>
      </c>
      <c r="DL7">
        <f xml:space="preserve"> Agg_inputs!DL7</f>
        <v>6677</v>
      </c>
      <c r="DM7">
        <f xml:space="preserve"> Agg_inputs!DM7</f>
        <v>6659</v>
      </c>
      <c r="DN7">
        <f xml:space="preserve"> Agg_inputs!DN7</f>
        <v>32327</v>
      </c>
      <c r="DO7">
        <f xml:space="preserve"> Agg_inputs!DO7</f>
        <v>321370</v>
      </c>
      <c r="DP7">
        <f xml:space="preserve"> Agg_inputs!DP7</f>
        <v>33562</v>
      </c>
      <c r="DQ7">
        <f xml:space="preserve"> Agg_inputs!DQ7</f>
        <v>3226</v>
      </c>
      <c r="DR7">
        <f xml:space="preserve"> Agg_inputs!DR7</f>
        <v>2350</v>
      </c>
      <c r="DS7">
        <f xml:space="preserve"> Agg_inputs!DS7</f>
        <v>3398</v>
      </c>
      <c r="DT7">
        <f xml:space="preserve"> Agg_inputs!DT7</f>
        <v>2208</v>
      </c>
      <c r="DU7">
        <f xml:space="preserve"> Agg_inputs!DU7</f>
        <v>616</v>
      </c>
      <c r="DV7">
        <f xml:space="preserve"> Agg_inputs!DV7</f>
        <v>2580</v>
      </c>
      <c r="DW7">
        <f xml:space="preserve"> Agg_inputs!DW7</f>
        <v>1</v>
      </c>
      <c r="DX7">
        <f xml:space="preserve"> Agg_inputs!DX7</f>
        <v>0</v>
      </c>
      <c r="DY7">
        <f xml:space="preserve"> Agg_inputs!DY7</f>
        <v>573</v>
      </c>
      <c r="DZ7">
        <f xml:space="preserve"> Agg_inputs!DZ7</f>
        <v>27287</v>
      </c>
      <c r="EA7">
        <f xml:space="preserve"> Agg_inputs!EA7</f>
        <v>141694</v>
      </c>
      <c r="EB7">
        <f xml:space="preserve"> Agg_inputs!EB7</f>
        <v>1988</v>
      </c>
      <c r="EC7">
        <f xml:space="preserve"> Agg_inputs!EC7</f>
        <v>2647</v>
      </c>
      <c r="ED7">
        <f xml:space="preserve"> Agg_inputs!ED7</f>
        <v>8913</v>
      </c>
      <c r="EE7">
        <f xml:space="preserve"> Agg_inputs!EE7</f>
        <v>1976</v>
      </c>
      <c r="EF7">
        <f xml:space="preserve"> Agg_inputs!EF7</f>
        <v>71</v>
      </c>
      <c r="EG7">
        <f xml:space="preserve"> Agg_inputs!EG7</f>
        <v>578</v>
      </c>
      <c r="EH7">
        <f xml:space="preserve"> Agg_inputs!EH7</f>
        <v>16</v>
      </c>
      <c r="EI7">
        <f xml:space="preserve"> Agg_inputs!EI7</f>
        <v>791</v>
      </c>
      <c r="EJ7">
        <f xml:space="preserve"> Agg_inputs!EJ7</f>
        <v>16283</v>
      </c>
      <c r="EK7">
        <f xml:space="preserve"> Agg_inputs!EK7</f>
        <v>17</v>
      </c>
      <c r="EL7">
        <f xml:space="preserve"> Agg_inputs!EL7</f>
        <v>2062</v>
      </c>
      <c r="EM7">
        <f xml:space="preserve"> Agg_inputs!EM7</f>
        <v>0</v>
      </c>
      <c r="EN7">
        <f xml:space="preserve"> Agg_inputs!EN7</f>
        <v>0</v>
      </c>
      <c r="EO7">
        <f xml:space="preserve"> Agg_inputs!EO7</f>
        <v>24</v>
      </c>
      <c r="EP7">
        <f xml:space="preserve"> Agg_inputs!EP7</f>
        <v>10</v>
      </c>
      <c r="EQ7">
        <f xml:space="preserve"> Agg_inputs!EQ7</f>
        <v>904</v>
      </c>
      <c r="ER7">
        <f xml:space="preserve"> Agg_inputs!ER7</f>
        <v>9566</v>
      </c>
      <c r="ES7">
        <f xml:space="preserve"> Agg_inputs!ES7</f>
        <v>833</v>
      </c>
      <c r="ET7">
        <f xml:space="preserve"> Agg_inputs!ET7</f>
        <v>452</v>
      </c>
      <c r="EU7">
        <f xml:space="preserve"> Agg_inputs!EU7</f>
        <v>2801</v>
      </c>
      <c r="EV7">
        <f xml:space="preserve"> Agg_inputs!EV7</f>
        <v>31416</v>
      </c>
      <c r="EW7">
        <f xml:space="preserve"> Agg_inputs!EW7</f>
        <v>544</v>
      </c>
      <c r="EX7">
        <f xml:space="preserve"> Agg_inputs!EX7</f>
        <v>17414</v>
      </c>
      <c r="EY7">
        <f xml:space="preserve"> Agg_inputs!EY7</f>
        <v>3199</v>
      </c>
      <c r="EZ7">
        <f xml:space="preserve"> Agg_inputs!EZ7</f>
        <v>1032134</v>
      </c>
      <c r="FA7">
        <f xml:space="preserve"> Agg_inputs!FA7</f>
        <v>4864</v>
      </c>
      <c r="FB7">
        <f xml:space="preserve"> Agg_inputs!FB7</f>
        <v>963</v>
      </c>
      <c r="FC7">
        <f xml:space="preserve"> Agg_inputs!FC7</f>
        <v>197</v>
      </c>
      <c r="FD7">
        <f xml:space="preserve"> Agg_inputs!FD7</f>
        <v>40</v>
      </c>
      <c r="FE7">
        <f xml:space="preserve"> Agg_inputs!FE7</f>
        <v>27</v>
      </c>
      <c r="FF7">
        <f xml:space="preserve"> Agg_inputs!FF7</f>
        <v>4811445</v>
      </c>
      <c r="FG7">
        <f xml:space="preserve"> Agg_inputs!FG7</f>
        <v>83622</v>
      </c>
      <c r="FH7">
        <f xml:space="preserve"> EIA_supp!$Q$30* GTAP_names!$DM7</f>
        <v>5522.9437188142065</v>
      </c>
      <c r="FI7">
        <f xml:space="preserve"> EIA_supp!$Q$31* GTAP_names!$DM7</f>
        <v>407.02575579688869</v>
      </c>
      <c r="FJ7">
        <f xml:space="preserve"> Agg_inputs!DU7</f>
        <v>616</v>
      </c>
      <c r="FK7">
        <f t="shared" si="0"/>
        <v>1023.0257557968887</v>
      </c>
      <c r="FL7">
        <f>Agg_inputs!CS7</f>
        <v>38</v>
      </c>
      <c r="FM7">
        <f xml:space="preserve"> EIA_supp!$Q$32* GTAP_names!$DM7</f>
        <v>253.10845318461986</v>
      </c>
      <c r="FN7">
        <f xml:space="preserve"> EIA_supp!$Q$5*$DN7</f>
        <v>1153.3032129205551</v>
      </c>
      <c r="FO7">
        <f xml:space="preserve"> EIA_supp!$Q$7*$DN7</f>
        <v>2026.0732118874612</v>
      </c>
      <c r="FP7">
        <f xml:space="preserve"> EIA_supp!$Q$6*$DN7</f>
        <v>7.7925892764902374</v>
      </c>
      <c r="FQ7">
        <f xml:space="preserve"> EIA_supp!$Q$8*$DN7</f>
        <v>7024.4626192362002</v>
      </c>
      <c r="FR7">
        <f t="shared" si="1"/>
        <v>17281</v>
      </c>
      <c r="FS7">
        <f t="shared" si="2"/>
        <v>24305.462619236201</v>
      </c>
      <c r="FT7">
        <f t="shared" si="3"/>
        <v>2</v>
      </c>
      <c r="FU7">
        <f t="shared" si="4"/>
        <v>20</v>
      </c>
      <c r="FV7">
        <f t="shared" si="5"/>
        <v>1243</v>
      </c>
      <c r="FW7">
        <f t="shared" si="6"/>
        <v>544</v>
      </c>
      <c r="FX7">
        <f t="shared" si="7"/>
        <v>53132</v>
      </c>
      <c r="FY7">
        <f t="shared" si="8"/>
        <v>12064</v>
      </c>
      <c r="FZ7">
        <f xml:space="preserve"> EIA_supp!$Q$14* GTAP_names!$DL7</f>
        <v>1730.0833597367848</v>
      </c>
      <c r="GA7">
        <f xml:space="preserve"> EIA_supp!$Q$15* GTAP_names!$DL7</f>
        <v>274.79565983634745</v>
      </c>
      <c r="GB7">
        <f t="shared" si="9"/>
        <v>328</v>
      </c>
      <c r="GC7">
        <f t="shared" si="10"/>
        <v>602.79565983634745</v>
      </c>
      <c r="GD7">
        <f t="shared" si="11"/>
        <v>1650</v>
      </c>
      <c r="GE7">
        <f xml:space="preserve"> EIA_supp!$Q$22* GTAP_names!$DL7</f>
        <v>740.81898432593391</v>
      </c>
      <c r="GF7">
        <f t="shared" si="12"/>
        <v>2323</v>
      </c>
      <c r="GG7">
        <f t="shared" si="13"/>
        <v>3063.8189843259338</v>
      </c>
      <c r="GH7">
        <f xml:space="preserve"> EIA_supp!$Q$21* GTAP_names!$DL7</f>
        <v>199.50917768940295</v>
      </c>
      <c r="GI7">
        <v>0</v>
      </c>
      <c r="GJ7">
        <f xml:space="preserve"> EIA_supp!$Q$29* GTAP_names!$DM7</f>
        <v>475.92207220428526</v>
      </c>
      <c r="GK7">
        <f xml:space="preserve"> EIA_supp!$Q$9*$DN7</f>
        <v>22115.368366679293</v>
      </c>
      <c r="GL7">
        <f xml:space="preserve"> EIA_supp!$Q$16* GTAP_names!$DL7</f>
        <v>316.95608983863633</v>
      </c>
      <c r="GM7">
        <f xml:space="preserve"> EIA_supp!$Q$17* GTAP_names!$DL7</f>
        <v>323.73187323186136</v>
      </c>
      <c r="GN7">
        <f xml:space="preserve"> EIA_supp!$Q$18* GTAP_names!$DL7</f>
        <v>199.50917768940295</v>
      </c>
      <c r="GO7">
        <f xml:space="preserve"> EIA_supp!$Q$19* GTAP_names!$DL7</f>
        <v>1541.7090527569148</v>
      </c>
      <c r="GP7">
        <f xml:space="preserve"> EIA_supp!$Q$20* GTAP_names!$DL7</f>
        <v>127.98701964980565</v>
      </c>
      <c r="GQ7">
        <f xml:space="preserve"> EIA_supp!$Q$23* GTAP_names!$DL7</f>
        <v>434.4030019878698</v>
      </c>
      <c r="GR7">
        <f xml:space="preserve"> EIA_supp!$Q$24* GTAP_names!$DL7</f>
        <v>787.49660325703951</v>
      </c>
    </row>
    <row r="8" spans="1:200" x14ac:dyDescent="0.25">
      <c r="A8" t="str">
        <f xml:space="preserve"> Agg_inputs!A8</f>
        <v>solarp</v>
      </c>
      <c r="B8">
        <f xml:space="preserve"> Agg_inputs!B8</f>
        <v>0</v>
      </c>
      <c r="C8">
        <f xml:space="preserve"> Agg_inputs!C8</f>
        <v>237</v>
      </c>
      <c r="D8">
        <f xml:space="preserve"> Agg_inputs!D8</f>
        <v>0</v>
      </c>
      <c r="E8">
        <f xml:space="preserve"> Agg_inputs!E8</f>
        <v>0</v>
      </c>
      <c r="F8">
        <f xml:space="preserve"> Agg_inputs!F8</f>
        <v>0</v>
      </c>
      <c r="G8">
        <f xml:space="preserve"> Agg_inputs!G8</f>
        <v>0</v>
      </c>
      <c r="H8">
        <f xml:space="preserve"> Agg_inputs!H8</f>
        <v>2</v>
      </c>
      <c r="I8">
        <f xml:space="preserve"> Agg_inputs!I8</f>
        <v>0</v>
      </c>
      <c r="J8">
        <f xml:space="preserve"> Agg_inputs!J8</f>
        <v>1189</v>
      </c>
      <c r="K8">
        <f xml:space="preserve"> Agg_inputs!K8</f>
        <v>0</v>
      </c>
      <c r="L8">
        <f xml:space="preserve"> Agg_inputs!L8</f>
        <v>854</v>
      </c>
      <c r="M8">
        <f xml:space="preserve"> Agg_inputs!M8</f>
        <v>174</v>
      </c>
      <c r="N8">
        <f xml:space="preserve"> Agg_inputs!N8</f>
        <v>0</v>
      </c>
      <c r="O8">
        <f xml:space="preserve"> Agg_inputs!O8</f>
        <v>1169</v>
      </c>
      <c r="P8">
        <f xml:space="preserve"> Agg_inputs!P8</f>
        <v>0</v>
      </c>
      <c r="Q8">
        <f xml:space="preserve"> Agg_inputs!Q8</f>
        <v>0</v>
      </c>
      <c r="R8">
        <f xml:space="preserve"> Agg_inputs!R8</f>
        <v>101</v>
      </c>
      <c r="S8">
        <f xml:space="preserve"> Agg_inputs!S8</f>
        <v>0</v>
      </c>
      <c r="T8">
        <f xml:space="preserve"> Agg_inputs!T8</f>
        <v>0</v>
      </c>
      <c r="U8">
        <f xml:space="preserve"> Agg_inputs!U8</f>
        <v>0</v>
      </c>
      <c r="V8">
        <f xml:space="preserve"> Agg_inputs!V8</f>
        <v>3</v>
      </c>
      <c r="W8">
        <f xml:space="preserve"> Agg_inputs!W8</f>
        <v>0</v>
      </c>
      <c r="X8">
        <f xml:space="preserve"> Agg_inputs!X8</f>
        <v>2</v>
      </c>
      <c r="Y8">
        <f xml:space="preserve"> Agg_inputs!Y8</f>
        <v>0</v>
      </c>
      <c r="Z8">
        <f xml:space="preserve"> Agg_inputs!Z8</f>
        <v>260</v>
      </c>
      <c r="AA8">
        <f xml:space="preserve"> Agg_inputs!AA8</f>
        <v>149</v>
      </c>
      <c r="AB8">
        <f xml:space="preserve"> Agg_inputs!AB8</f>
        <v>2605</v>
      </c>
      <c r="AC8">
        <f xml:space="preserve"> Agg_inputs!AC8</f>
        <v>0</v>
      </c>
      <c r="AD8">
        <f xml:space="preserve"> Agg_inputs!AD8</f>
        <v>2605</v>
      </c>
      <c r="AE8">
        <f xml:space="preserve"> Agg_inputs!AE8</f>
        <v>0</v>
      </c>
      <c r="AF8">
        <f xml:space="preserve"> Agg_inputs!AF8</f>
        <v>0</v>
      </c>
      <c r="AG8">
        <f xml:space="preserve"> Agg_inputs!AG8</f>
        <v>0</v>
      </c>
      <c r="AH8">
        <f xml:space="preserve"> Agg_inputs!AH8</f>
        <v>0</v>
      </c>
      <c r="AI8">
        <f xml:space="preserve"> Agg_inputs!AI8</f>
        <v>0</v>
      </c>
      <c r="AJ8">
        <f xml:space="preserve"> Agg_inputs!AJ8</f>
        <v>1</v>
      </c>
      <c r="AK8">
        <f xml:space="preserve"> Agg_inputs!AK8</f>
        <v>3</v>
      </c>
      <c r="AL8">
        <f xml:space="preserve"> Agg_inputs!AL8</f>
        <v>12</v>
      </c>
      <c r="AM8">
        <f xml:space="preserve"> Agg_inputs!AM8</f>
        <v>2182</v>
      </c>
      <c r="AN8">
        <f xml:space="preserve"> Agg_inputs!AN8</f>
        <v>19599</v>
      </c>
      <c r="AO8">
        <f xml:space="preserve"> Agg_inputs!AO8</f>
        <v>15</v>
      </c>
      <c r="AP8">
        <f xml:space="preserve"> Agg_inputs!AP8</f>
        <v>0</v>
      </c>
      <c r="AQ8">
        <f xml:space="preserve"> Agg_inputs!AQ8</f>
        <v>0</v>
      </c>
      <c r="AR8">
        <f xml:space="preserve"> Agg_inputs!AR8</f>
        <v>0</v>
      </c>
      <c r="AS8">
        <f xml:space="preserve"> Agg_inputs!AS8</f>
        <v>223</v>
      </c>
      <c r="AT8">
        <f xml:space="preserve"> Agg_inputs!AT8</f>
        <v>2</v>
      </c>
      <c r="AU8">
        <f xml:space="preserve"> Agg_inputs!AU8</f>
        <v>9400</v>
      </c>
      <c r="AV8">
        <f xml:space="preserve"> Agg_inputs!AV8</f>
        <v>0</v>
      </c>
      <c r="AW8">
        <f xml:space="preserve"> Agg_inputs!AW8</f>
        <v>0</v>
      </c>
      <c r="AX8">
        <f xml:space="preserve"> Agg_inputs!AX8</f>
        <v>47275</v>
      </c>
      <c r="AY8">
        <f xml:space="preserve"> Agg_inputs!AY8</f>
        <v>5</v>
      </c>
      <c r="AZ8">
        <f xml:space="preserve"> Agg_inputs!AZ8</f>
        <v>2078</v>
      </c>
      <c r="BA8">
        <f xml:space="preserve"> Agg_inputs!BA8</f>
        <v>30</v>
      </c>
      <c r="BB8">
        <f xml:space="preserve"> Agg_inputs!BB8</f>
        <v>0</v>
      </c>
      <c r="BC8">
        <f xml:space="preserve"> Agg_inputs!BC8</f>
        <v>244</v>
      </c>
      <c r="BD8">
        <f xml:space="preserve"> Agg_inputs!BD8</f>
        <v>0</v>
      </c>
      <c r="BE8">
        <f xml:space="preserve"> Agg_inputs!BE8</f>
        <v>0</v>
      </c>
      <c r="BF8">
        <f xml:space="preserve"> Agg_inputs!BF8</f>
        <v>0</v>
      </c>
      <c r="BG8">
        <f xml:space="preserve"> Agg_inputs!BG8</f>
        <v>610</v>
      </c>
      <c r="BH8">
        <f xml:space="preserve"> Agg_inputs!BH8</f>
        <v>0</v>
      </c>
      <c r="BI8">
        <f xml:space="preserve"> Agg_inputs!BI8</f>
        <v>0</v>
      </c>
      <c r="BJ8">
        <f xml:space="preserve"> Agg_inputs!BJ8</f>
        <v>0</v>
      </c>
      <c r="BK8">
        <f xml:space="preserve"> Agg_inputs!BK8</f>
        <v>0</v>
      </c>
      <c r="BL8">
        <f xml:space="preserve"> Agg_inputs!BL8</f>
        <v>0</v>
      </c>
      <c r="BM8">
        <f xml:space="preserve"> Agg_inputs!BM8</f>
        <v>1</v>
      </c>
      <c r="BN8">
        <f xml:space="preserve"> Agg_inputs!BN8</f>
        <v>1</v>
      </c>
      <c r="BO8">
        <f xml:space="preserve"> Agg_inputs!BO8</f>
        <v>60581</v>
      </c>
      <c r="BP8">
        <f xml:space="preserve"> Agg_inputs!BP8</f>
        <v>827</v>
      </c>
      <c r="BQ8">
        <f xml:space="preserve"> Agg_inputs!BQ8</f>
        <v>0</v>
      </c>
      <c r="BR8">
        <f xml:space="preserve"> Agg_inputs!BR8</f>
        <v>0</v>
      </c>
      <c r="BS8">
        <f xml:space="preserve"> Agg_inputs!BS8</f>
        <v>0</v>
      </c>
      <c r="BT8">
        <f xml:space="preserve"> Agg_inputs!BT8</f>
        <v>0</v>
      </c>
      <c r="BU8">
        <f xml:space="preserve"> Agg_inputs!BU8</f>
        <v>192</v>
      </c>
      <c r="BV8">
        <f xml:space="preserve"> Agg_inputs!BV8</f>
        <v>10796</v>
      </c>
      <c r="BW8">
        <f xml:space="preserve"> Agg_inputs!BW8</f>
        <v>0</v>
      </c>
      <c r="BX8">
        <f xml:space="preserve"> Agg_inputs!BX8</f>
        <v>0</v>
      </c>
      <c r="BY8">
        <f xml:space="preserve"> Agg_inputs!BY8</f>
        <v>5160</v>
      </c>
      <c r="BZ8">
        <f xml:space="preserve"> Agg_inputs!BZ8</f>
        <v>0</v>
      </c>
      <c r="CA8">
        <f xml:space="preserve"> Agg_inputs!CA8</f>
        <v>0</v>
      </c>
      <c r="CB8">
        <f xml:space="preserve"> Agg_inputs!CB8</f>
        <v>0</v>
      </c>
      <c r="CC8">
        <f xml:space="preserve"> Agg_inputs!CC8</f>
        <v>3</v>
      </c>
      <c r="CD8">
        <f xml:space="preserve"> Agg_inputs!CD8</f>
        <v>917</v>
      </c>
      <c r="CE8">
        <f xml:space="preserve"> Agg_inputs!CE8</f>
        <v>0</v>
      </c>
      <c r="CF8">
        <f xml:space="preserve"> Agg_inputs!CF8</f>
        <v>0</v>
      </c>
      <c r="CG8">
        <f xml:space="preserve"> Agg_inputs!CG8</f>
        <v>71</v>
      </c>
      <c r="CH8">
        <f xml:space="preserve"> Agg_inputs!CH8</f>
        <v>0</v>
      </c>
      <c r="CI8">
        <f xml:space="preserve"> Agg_inputs!CI8</f>
        <v>0</v>
      </c>
      <c r="CJ8">
        <f xml:space="preserve"> Agg_inputs!CJ8</f>
        <v>19</v>
      </c>
      <c r="CK8">
        <f xml:space="preserve"> Agg_inputs!CK8</f>
        <v>0</v>
      </c>
      <c r="CL8">
        <f xml:space="preserve"> Agg_inputs!CL8</f>
        <v>26</v>
      </c>
      <c r="CM8">
        <f xml:space="preserve"> Agg_inputs!CM8</f>
        <v>0</v>
      </c>
      <c r="CN8">
        <f xml:space="preserve"> Agg_inputs!CN8</f>
        <v>0</v>
      </c>
      <c r="CO8">
        <f xml:space="preserve"> Agg_inputs!CO8</f>
        <v>0</v>
      </c>
      <c r="CP8">
        <f xml:space="preserve"> Agg_inputs!CP8</f>
        <v>31</v>
      </c>
      <c r="CQ8">
        <f xml:space="preserve"> Agg_inputs!CQ8</f>
        <v>1</v>
      </c>
      <c r="CR8">
        <f xml:space="preserve"> Agg_inputs!CR8</f>
        <v>8</v>
      </c>
      <c r="CS8">
        <f xml:space="preserve"> Agg_inputs!CS8</f>
        <v>0</v>
      </c>
      <c r="CT8">
        <f xml:space="preserve"> Agg_inputs!CT8</f>
        <v>0</v>
      </c>
      <c r="CU8">
        <f xml:space="preserve"> Agg_inputs!CU8</f>
        <v>0</v>
      </c>
      <c r="CV8">
        <f xml:space="preserve"> Agg_inputs!CV8</f>
        <v>0</v>
      </c>
      <c r="CW8">
        <f xml:space="preserve"> Agg_inputs!CW8</f>
        <v>0</v>
      </c>
      <c r="CX8">
        <f xml:space="preserve"> Agg_inputs!CX8</f>
        <v>0</v>
      </c>
      <c r="CY8">
        <f xml:space="preserve"> Agg_inputs!CY8</f>
        <v>0</v>
      </c>
      <c r="CZ8">
        <f xml:space="preserve"> Agg_inputs!CZ8</f>
        <v>0</v>
      </c>
      <c r="DA8">
        <f xml:space="preserve"> Agg_inputs!DA8</f>
        <v>101</v>
      </c>
      <c r="DB8">
        <f xml:space="preserve"> Agg_inputs!DB8</f>
        <v>4255</v>
      </c>
      <c r="DC8">
        <f xml:space="preserve"> Agg_inputs!DC8</f>
        <v>153</v>
      </c>
      <c r="DD8">
        <f xml:space="preserve"> Agg_inputs!DD8</f>
        <v>0</v>
      </c>
      <c r="DE8">
        <f xml:space="preserve"> Agg_inputs!DE8</f>
        <v>0</v>
      </c>
      <c r="DF8">
        <f xml:space="preserve"> Agg_inputs!DF8</f>
        <v>0</v>
      </c>
      <c r="DG8">
        <f xml:space="preserve"> Agg_inputs!DG8</f>
        <v>6444</v>
      </c>
      <c r="DH8">
        <f xml:space="preserve"> Agg_inputs!DH8</f>
        <v>7123</v>
      </c>
      <c r="DI8">
        <f xml:space="preserve"> Agg_inputs!DI8</f>
        <v>47302</v>
      </c>
      <c r="DJ8">
        <f xml:space="preserve"> Agg_inputs!DJ8</f>
        <v>0</v>
      </c>
      <c r="DK8">
        <f xml:space="preserve"> Agg_inputs!DK8</f>
        <v>0</v>
      </c>
      <c r="DL8">
        <f xml:space="preserve"> Agg_inputs!DL8</f>
        <v>0</v>
      </c>
      <c r="DM8">
        <f xml:space="preserve"> Agg_inputs!DM8</f>
        <v>200</v>
      </c>
      <c r="DN8">
        <f xml:space="preserve"> Agg_inputs!DN8</f>
        <v>62</v>
      </c>
      <c r="DO8">
        <f xml:space="preserve"> Agg_inputs!DO8</f>
        <v>60869</v>
      </c>
      <c r="DP8">
        <f xml:space="preserve"> Agg_inputs!DP8</f>
        <v>0</v>
      </c>
      <c r="DQ8">
        <f xml:space="preserve"> Agg_inputs!DQ8</f>
        <v>0</v>
      </c>
      <c r="DR8">
        <f xml:space="preserve"> Agg_inputs!DR8</f>
        <v>0</v>
      </c>
      <c r="DS8">
        <f xml:space="preserve"> Agg_inputs!DS8</f>
        <v>1</v>
      </c>
      <c r="DT8">
        <f xml:space="preserve"> Agg_inputs!DT8</f>
        <v>0</v>
      </c>
      <c r="DU8">
        <f xml:space="preserve"> Agg_inputs!DU8</f>
        <v>0</v>
      </c>
      <c r="DV8">
        <f xml:space="preserve"> Agg_inputs!DV8</f>
        <v>280</v>
      </c>
      <c r="DW8">
        <f xml:space="preserve"> Agg_inputs!DW8</f>
        <v>0</v>
      </c>
      <c r="DX8">
        <f xml:space="preserve"> Agg_inputs!DX8</f>
        <v>0</v>
      </c>
      <c r="DY8">
        <f xml:space="preserve"> Agg_inputs!DY8</f>
        <v>1</v>
      </c>
      <c r="DZ8">
        <f xml:space="preserve"> Agg_inputs!DZ8</f>
        <v>0</v>
      </c>
      <c r="EA8">
        <f xml:space="preserve"> Agg_inputs!EA8</f>
        <v>0</v>
      </c>
      <c r="EB8">
        <f xml:space="preserve"> Agg_inputs!EB8</f>
        <v>0</v>
      </c>
      <c r="EC8">
        <f xml:space="preserve"> Agg_inputs!EC8</f>
        <v>3</v>
      </c>
      <c r="ED8">
        <f xml:space="preserve"> Agg_inputs!ED8</f>
        <v>8</v>
      </c>
      <c r="EE8">
        <f xml:space="preserve"> Agg_inputs!EE8</f>
        <v>0</v>
      </c>
      <c r="EF8">
        <f xml:space="preserve"> Agg_inputs!EF8</f>
        <v>0</v>
      </c>
      <c r="EG8">
        <f xml:space="preserve"> Agg_inputs!EG8</f>
        <v>397</v>
      </c>
      <c r="EH8">
        <f xml:space="preserve"> Agg_inputs!EH8</f>
        <v>65</v>
      </c>
      <c r="EI8">
        <f xml:space="preserve"> Agg_inputs!EI8</f>
        <v>11</v>
      </c>
      <c r="EJ8">
        <f xml:space="preserve"> Agg_inputs!EJ8</f>
        <v>0</v>
      </c>
      <c r="EK8">
        <f xml:space="preserve"> Agg_inputs!EK8</f>
        <v>0</v>
      </c>
      <c r="EL8">
        <f xml:space="preserve"> Agg_inputs!EL8</f>
        <v>95</v>
      </c>
      <c r="EM8">
        <f xml:space="preserve"> Agg_inputs!EM8</f>
        <v>0</v>
      </c>
      <c r="EN8">
        <f xml:space="preserve"> Agg_inputs!EN8</f>
        <v>0</v>
      </c>
      <c r="EO8">
        <f xml:space="preserve"> Agg_inputs!EO8</f>
        <v>0</v>
      </c>
      <c r="EP8">
        <f xml:space="preserve"> Agg_inputs!EP8</f>
        <v>2</v>
      </c>
      <c r="EQ8">
        <f xml:space="preserve"> Agg_inputs!EQ8</f>
        <v>0</v>
      </c>
      <c r="ER8">
        <f xml:space="preserve"> Agg_inputs!ER8</f>
        <v>33</v>
      </c>
      <c r="ES8">
        <f xml:space="preserve"> Agg_inputs!ES8</f>
        <v>0</v>
      </c>
      <c r="ET8">
        <f xml:space="preserve"> Agg_inputs!ET8</f>
        <v>30</v>
      </c>
      <c r="EU8">
        <f xml:space="preserve"> Agg_inputs!EU8</f>
        <v>0</v>
      </c>
      <c r="EV8">
        <f xml:space="preserve"> Agg_inputs!EV8</f>
        <v>6153</v>
      </c>
      <c r="EW8">
        <f xml:space="preserve"> Agg_inputs!EW8</f>
        <v>0</v>
      </c>
      <c r="EX8">
        <f xml:space="preserve"> Agg_inputs!EX8</f>
        <v>0</v>
      </c>
      <c r="EY8">
        <f xml:space="preserve"> Agg_inputs!EY8</f>
        <v>0</v>
      </c>
      <c r="EZ8">
        <f xml:space="preserve"> Agg_inputs!EZ8</f>
        <v>65124</v>
      </c>
      <c r="FA8">
        <f xml:space="preserve"> Agg_inputs!FA8</f>
        <v>0</v>
      </c>
      <c r="FB8">
        <f xml:space="preserve"> Agg_inputs!FB8</f>
        <v>66</v>
      </c>
      <c r="FC8">
        <f xml:space="preserve"> Agg_inputs!FC8</f>
        <v>7</v>
      </c>
      <c r="FD8">
        <f xml:space="preserve"> Agg_inputs!FD8</f>
        <v>0</v>
      </c>
      <c r="FE8">
        <f xml:space="preserve"> Agg_inputs!FE8</f>
        <v>0</v>
      </c>
      <c r="FF8">
        <f xml:space="preserve"> Agg_inputs!FF8</f>
        <v>368448</v>
      </c>
      <c r="FG8">
        <f xml:space="preserve"> Agg_inputs!FG8</f>
        <v>1948</v>
      </c>
      <c r="FH8">
        <f xml:space="preserve"> EIA_supp!$S$30* GTAP_names!$DM8</f>
        <v>199.8638622285753</v>
      </c>
      <c r="FI8">
        <f xml:space="preserve"> EIA_supp!$S$31* GTAP_names!$DM8</f>
        <v>0</v>
      </c>
      <c r="FJ8">
        <f xml:space="preserve"> Agg_inputs!DU8</f>
        <v>0</v>
      </c>
      <c r="FK8">
        <f t="shared" si="0"/>
        <v>0</v>
      </c>
      <c r="FL8">
        <f>Agg_inputs!CS8</f>
        <v>0</v>
      </c>
      <c r="FM8">
        <f xml:space="preserve"> EIA_supp!$S$32* GTAP_names!$DM8</f>
        <v>0.13613777142468178</v>
      </c>
      <c r="FN8">
        <f xml:space="preserve"> EIA_supp!$S$5*$DN8</f>
        <v>0</v>
      </c>
      <c r="FO8">
        <f xml:space="preserve"> EIA_supp!$S$7*$DN8</f>
        <v>2.4576355167971458</v>
      </c>
      <c r="FP8">
        <f xml:space="preserve"> EIA_supp!$S$6*$DN8</f>
        <v>41.00769662735771</v>
      </c>
      <c r="FQ8">
        <f xml:space="preserve"> EIA_supp!$S$8*$DN8</f>
        <v>18.534667855845143</v>
      </c>
      <c r="FR8">
        <f t="shared" si="1"/>
        <v>3</v>
      </c>
      <c r="FS8">
        <f t="shared" si="2"/>
        <v>21.534667855845143</v>
      </c>
      <c r="FT8">
        <f t="shared" si="3"/>
        <v>0</v>
      </c>
      <c r="FU8">
        <f t="shared" si="4"/>
        <v>0</v>
      </c>
      <c r="FV8">
        <f t="shared" si="5"/>
        <v>66</v>
      </c>
      <c r="FW8">
        <f t="shared" si="6"/>
        <v>0</v>
      </c>
      <c r="FX8">
        <f t="shared" si="7"/>
        <v>0</v>
      </c>
      <c r="FY8">
        <f t="shared" si="8"/>
        <v>0</v>
      </c>
      <c r="FZ8">
        <f xml:space="preserve"> EIA_supp!$S$14* GTAP_names!$DL8</f>
        <v>0</v>
      </c>
      <c r="GA8">
        <f xml:space="preserve"> EIA_supp!$S$15* GTAP_names!$DL8</f>
        <v>0</v>
      </c>
      <c r="GB8">
        <f t="shared" si="9"/>
        <v>0</v>
      </c>
      <c r="GC8">
        <f t="shared" si="10"/>
        <v>0</v>
      </c>
      <c r="GD8">
        <f t="shared" si="11"/>
        <v>0</v>
      </c>
      <c r="GE8">
        <f xml:space="preserve"> EIA_supp!$S$22* GTAP_names!$DL8</f>
        <v>0</v>
      </c>
      <c r="GF8">
        <f t="shared" si="12"/>
        <v>2</v>
      </c>
      <c r="GG8">
        <f t="shared" si="13"/>
        <v>2</v>
      </c>
      <c r="GH8">
        <f xml:space="preserve"> EIA_supp!$S$21* GTAP_names!$DL8</f>
        <v>0</v>
      </c>
      <c r="GI8">
        <v>0</v>
      </c>
      <c r="GJ8">
        <f xml:space="preserve"> EIA_supp!$S$29* GTAP_names!$DM8</f>
        <v>0</v>
      </c>
      <c r="GK8">
        <f xml:space="preserve"> EIA_supp!$S$9*$DN8</f>
        <v>0</v>
      </c>
      <c r="GL8">
        <f xml:space="preserve"> EIA_supp!$S$16* GTAP_names!$DL8</f>
        <v>0</v>
      </c>
      <c r="GM8">
        <f xml:space="preserve"> EIA_supp!$S$17* GTAP_names!$DL8</f>
        <v>0</v>
      </c>
      <c r="GN8">
        <f xml:space="preserve"> EIA_supp!$S$18* GTAP_names!$DL8</f>
        <v>0</v>
      </c>
      <c r="GO8">
        <f xml:space="preserve"> EIA_supp!$S$19* GTAP_names!$DL8</f>
        <v>0</v>
      </c>
      <c r="GP8">
        <f xml:space="preserve"> EIA_supp!$S$20* GTAP_names!$DL8</f>
        <v>0</v>
      </c>
      <c r="GQ8">
        <f xml:space="preserve"> EIA_supp!$S$23* GTAP_names!$DL8</f>
        <v>0</v>
      </c>
      <c r="GR8">
        <f xml:space="preserve"> EIA_supp!$S$24* GTAP_names!$DL8</f>
        <v>0</v>
      </c>
    </row>
    <row r="9" spans="1:200" x14ac:dyDescent="0.25">
      <c r="A9" t="str">
        <f xml:space="preserve"> Agg_inputs!A9</f>
        <v>totgas</v>
      </c>
      <c r="B9">
        <f xml:space="preserve"> Agg_inputs!B9</f>
        <v>4051</v>
      </c>
      <c r="C9">
        <f xml:space="preserve"> Agg_inputs!C9</f>
        <v>241859</v>
      </c>
      <c r="D9">
        <f xml:space="preserve"> Agg_inputs!D9</f>
        <v>0</v>
      </c>
      <c r="E9">
        <f xml:space="preserve"> Agg_inputs!E9</f>
        <v>0</v>
      </c>
      <c r="F9">
        <f xml:space="preserve"> Agg_inputs!F9</f>
        <v>0</v>
      </c>
      <c r="G9">
        <f xml:space="preserve"> Agg_inputs!G9</f>
        <v>97748</v>
      </c>
      <c r="H9">
        <f xml:space="preserve"> Agg_inputs!H9</f>
        <v>67287</v>
      </c>
      <c r="I9">
        <f xml:space="preserve"> Agg_inputs!I9</f>
        <v>2390</v>
      </c>
      <c r="J9">
        <f xml:space="preserve"> Agg_inputs!J9</f>
        <v>550598</v>
      </c>
      <c r="K9">
        <f xml:space="preserve"> Agg_inputs!K9</f>
        <v>526059</v>
      </c>
      <c r="L9">
        <f xml:space="preserve"> Agg_inputs!L9</f>
        <v>50039</v>
      </c>
      <c r="M9">
        <f xml:space="preserve"> Agg_inputs!M9</f>
        <v>14152</v>
      </c>
      <c r="N9">
        <f xml:space="preserve"> Agg_inputs!N9</f>
        <v>17280</v>
      </c>
      <c r="O9">
        <f xml:space="preserve"> Agg_inputs!O9</f>
        <v>27465</v>
      </c>
      <c r="P9">
        <f xml:space="preserve"> Agg_inputs!P9</f>
        <v>0</v>
      </c>
      <c r="Q9">
        <f xml:space="preserve"> Agg_inputs!Q9</f>
        <v>38557</v>
      </c>
      <c r="R9">
        <f xml:space="preserve"> Agg_inputs!R9</f>
        <v>2087</v>
      </c>
      <c r="S9">
        <f xml:space="preserve"> Agg_inputs!S9</f>
        <v>23767</v>
      </c>
      <c r="T9">
        <f xml:space="preserve"> Agg_inputs!T9</f>
        <v>49</v>
      </c>
      <c r="U9">
        <f xml:space="preserve"> Agg_inputs!U9</f>
        <v>31789</v>
      </c>
      <c r="V9">
        <f xml:space="preserve"> Agg_inputs!V9</f>
        <v>4496</v>
      </c>
      <c r="W9">
        <f xml:space="preserve"> Agg_inputs!W9</f>
        <v>31217</v>
      </c>
      <c r="X9">
        <f xml:space="preserve"> Agg_inputs!X9</f>
        <v>3686</v>
      </c>
      <c r="Y9">
        <f xml:space="preserve"> Agg_inputs!Y9</f>
        <v>0</v>
      </c>
      <c r="Z9">
        <f xml:space="preserve"> Agg_inputs!Z9</f>
        <v>65327</v>
      </c>
      <c r="AA9">
        <f xml:space="preserve"> Agg_inputs!AA9</f>
        <v>983</v>
      </c>
      <c r="AB9">
        <f xml:space="preserve"> Agg_inputs!AB9</f>
        <v>104516</v>
      </c>
      <c r="AC9">
        <f xml:space="preserve"> Agg_inputs!AC9</f>
        <v>13772</v>
      </c>
      <c r="AD9">
        <f xml:space="preserve"> Agg_inputs!AD9</f>
        <v>93384</v>
      </c>
      <c r="AE9">
        <f xml:space="preserve"> Agg_inputs!AE9</f>
        <v>4228</v>
      </c>
      <c r="AF9">
        <f xml:space="preserve"> Agg_inputs!AF9</f>
        <v>434</v>
      </c>
      <c r="AG9">
        <f xml:space="preserve"> Agg_inputs!AG9</f>
        <v>29</v>
      </c>
      <c r="AH9">
        <f xml:space="preserve"> Agg_inputs!AH9</f>
        <v>493</v>
      </c>
      <c r="AI9">
        <f xml:space="preserve"> Agg_inputs!AI9</f>
        <v>7691</v>
      </c>
      <c r="AJ9">
        <f xml:space="preserve"> Agg_inputs!AJ9</f>
        <v>0</v>
      </c>
      <c r="AK9">
        <f xml:space="preserve"> Agg_inputs!AK9</f>
        <v>2054</v>
      </c>
      <c r="AL9">
        <f xml:space="preserve"> Agg_inputs!AL9</f>
        <v>0</v>
      </c>
      <c r="AM9">
        <f xml:space="preserve"> Agg_inputs!AM9</f>
        <v>3751</v>
      </c>
      <c r="AN9">
        <f xml:space="preserve"> Agg_inputs!AN9</f>
        <v>96101</v>
      </c>
      <c r="AO9">
        <f xml:space="preserve"> Agg_inputs!AO9</f>
        <v>5952</v>
      </c>
      <c r="AP9">
        <f xml:space="preserve"> Agg_inputs!AP9</f>
        <v>3361</v>
      </c>
      <c r="AQ9">
        <f xml:space="preserve"> Agg_inputs!AQ9</f>
        <v>47906</v>
      </c>
      <c r="AR9">
        <f xml:space="preserve"> Agg_inputs!AR9</f>
        <v>1935</v>
      </c>
      <c r="AS9">
        <f xml:space="preserve"> Agg_inputs!AS9</f>
        <v>125443</v>
      </c>
      <c r="AT9">
        <f xml:space="preserve"> Agg_inputs!AT9</f>
        <v>0</v>
      </c>
      <c r="AU9">
        <f xml:space="preserve"> Agg_inputs!AU9</f>
        <v>86462</v>
      </c>
      <c r="AV9">
        <f xml:space="preserve"> Agg_inputs!AV9</f>
        <v>683</v>
      </c>
      <c r="AW9">
        <f xml:space="preserve"> Agg_inputs!AW9</f>
        <v>0</v>
      </c>
      <c r="AX9">
        <f xml:space="preserve"> Agg_inputs!AX9</f>
        <v>734461</v>
      </c>
      <c r="AY9">
        <f xml:space="preserve"> Agg_inputs!AY9</f>
        <v>9941</v>
      </c>
      <c r="AZ9">
        <f xml:space="preserve"> Agg_inputs!AZ9</f>
        <v>28651</v>
      </c>
      <c r="BA9">
        <f xml:space="preserve"> Agg_inputs!BA9</f>
        <v>672836</v>
      </c>
      <c r="BB9">
        <f xml:space="preserve"> Agg_inputs!BB9</f>
        <v>902</v>
      </c>
      <c r="BC9">
        <f xml:space="preserve"> Agg_inputs!BC9</f>
        <v>148568</v>
      </c>
      <c r="BD9">
        <f xml:space="preserve"> Agg_inputs!BD9</f>
        <v>2297</v>
      </c>
      <c r="BE9">
        <f xml:space="preserve"> Agg_inputs!BE9</f>
        <v>2724</v>
      </c>
      <c r="BF9">
        <f xml:space="preserve"> Agg_inputs!BF9</f>
        <v>0</v>
      </c>
      <c r="BG9">
        <f xml:space="preserve"> Agg_inputs!BG9</f>
        <v>14680</v>
      </c>
      <c r="BH9">
        <f xml:space="preserve"> Agg_inputs!BH9</f>
        <v>0</v>
      </c>
      <c r="BI9">
        <f xml:space="preserve"> Agg_inputs!BI9</f>
        <v>11132</v>
      </c>
      <c r="BJ9">
        <f xml:space="preserve"> Agg_inputs!BJ9</f>
        <v>0</v>
      </c>
      <c r="BK9">
        <f xml:space="preserve"> Agg_inputs!BK9</f>
        <v>2624</v>
      </c>
      <c r="BL9">
        <f xml:space="preserve"> Agg_inputs!BL9</f>
        <v>0</v>
      </c>
      <c r="BM9">
        <f xml:space="preserve"> Agg_inputs!BM9</f>
        <v>10807</v>
      </c>
      <c r="BN9">
        <f xml:space="preserve"> Agg_inputs!BN9</f>
        <v>38118</v>
      </c>
      <c r="BO9">
        <f xml:space="preserve"> Agg_inputs!BO9</f>
        <v>2547083</v>
      </c>
      <c r="BP9">
        <f xml:space="preserve"> Agg_inputs!BP9</f>
        <v>114193</v>
      </c>
      <c r="BQ9">
        <f xml:space="preserve"> Agg_inputs!BQ9</f>
        <v>14920</v>
      </c>
      <c r="BR9">
        <f xml:space="preserve"> Agg_inputs!BR9</f>
        <v>160795</v>
      </c>
      <c r="BS9">
        <f xml:space="preserve"> Agg_inputs!BS9</f>
        <v>33675</v>
      </c>
      <c r="BT9">
        <f xml:space="preserve"> Agg_inputs!BT9</f>
        <v>0</v>
      </c>
      <c r="BU9">
        <f xml:space="preserve"> Agg_inputs!BU9</f>
        <v>19748</v>
      </c>
      <c r="BV9">
        <f xml:space="preserve"> Agg_inputs!BV9</f>
        <v>150328</v>
      </c>
      <c r="BW9">
        <f xml:space="preserve"> Agg_inputs!BW9</f>
        <v>0</v>
      </c>
      <c r="BX9">
        <f xml:space="preserve"> Agg_inputs!BX9</f>
        <v>3958</v>
      </c>
      <c r="BY9">
        <f xml:space="preserve"> Agg_inputs!BY9</f>
        <v>409400</v>
      </c>
      <c r="BZ9">
        <f xml:space="preserve"> Agg_inputs!BZ9</f>
        <v>7940</v>
      </c>
      <c r="CA9">
        <f xml:space="preserve"> Agg_inputs!CA9</f>
        <v>0</v>
      </c>
      <c r="CB9">
        <f xml:space="preserve"> Agg_inputs!CB9</f>
        <v>153</v>
      </c>
      <c r="CC9">
        <f xml:space="preserve"> Agg_inputs!CC9</f>
        <v>0</v>
      </c>
      <c r="CD9">
        <f xml:space="preserve"> Agg_inputs!CD9</f>
        <v>131601</v>
      </c>
      <c r="CE9">
        <f xml:space="preserve"> Agg_inputs!CE9</f>
        <v>0</v>
      </c>
      <c r="CF9">
        <f xml:space="preserve"> Agg_inputs!CF9</f>
        <v>21841</v>
      </c>
      <c r="CG9">
        <f xml:space="preserve"> Agg_inputs!CG9</f>
        <v>164850</v>
      </c>
      <c r="CH9">
        <f xml:space="preserve"> Agg_inputs!CH9</f>
        <v>0</v>
      </c>
      <c r="CI9">
        <f xml:space="preserve"> Agg_inputs!CI9</f>
        <v>15550</v>
      </c>
      <c r="CJ9">
        <f xml:space="preserve"> Agg_inputs!CJ9</f>
        <v>0</v>
      </c>
      <c r="CK9">
        <f xml:space="preserve"> Agg_inputs!CK9</f>
        <v>2668</v>
      </c>
      <c r="CL9">
        <f xml:space="preserve"> Agg_inputs!CL9</f>
        <v>2341</v>
      </c>
      <c r="CM9">
        <f xml:space="preserve"> Agg_inputs!CM9</f>
        <v>3014</v>
      </c>
      <c r="CN9">
        <f xml:space="preserve"> Agg_inputs!CN9</f>
        <v>0</v>
      </c>
      <c r="CO9">
        <f xml:space="preserve"> Agg_inputs!CO9</f>
        <v>5414</v>
      </c>
      <c r="CP9">
        <f xml:space="preserve"> Agg_inputs!CP9</f>
        <v>156821</v>
      </c>
      <c r="CQ9">
        <f xml:space="preserve"> Agg_inputs!CQ9</f>
        <v>88</v>
      </c>
      <c r="CR9">
        <f xml:space="preserve"> Agg_inputs!CR9</f>
        <v>0</v>
      </c>
      <c r="CS9">
        <f xml:space="preserve"> Agg_inputs!CS9</f>
        <v>1588</v>
      </c>
      <c r="CT9">
        <f xml:space="preserve"> Agg_inputs!CT9</f>
        <v>0</v>
      </c>
      <c r="CU9">
        <f xml:space="preserve"> Agg_inputs!CU9</f>
        <v>0</v>
      </c>
      <c r="CV9">
        <f xml:space="preserve"> Agg_inputs!CV9</f>
        <v>20</v>
      </c>
      <c r="CW9">
        <f xml:space="preserve"> Agg_inputs!CW9</f>
        <v>58158</v>
      </c>
      <c r="CX9">
        <f xml:space="preserve"> Agg_inputs!CX9</f>
        <v>0</v>
      </c>
      <c r="CY9">
        <f xml:space="preserve"> Agg_inputs!CY9</f>
        <v>21151</v>
      </c>
      <c r="CZ9">
        <f xml:space="preserve"> Agg_inputs!CZ9</f>
        <v>0</v>
      </c>
      <c r="DA9">
        <f xml:space="preserve"> Agg_inputs!DA9</f>
        <v>72923</v>
      </c>
      <c r="DB9">
        <f xml:space="preserve"> Agg_inputs!DB9</f>
        <v>2274037</v>
      </c>
      <c r="DC9">
        <f xml:space="preserve"> Agg_inputs!DC9</f>
        <v>686155</v>
      </c>
      <c r="DD9">
        <f xml:space="preserve"> Agg_inputs!DD9</f>
        <v>4183</v>
      </c>
      <c r="DE9">
        <f xml:space="preserve"> Agg_inputs!DE9</f>
        <v>0</v>
      </c>
      <c r="DF9">
        <f xml:space="preserve"> Agg_inputs!DF9</f>
        <v>8846</v>
      </c>
      <c r="DG9">
        <f xml:space="preserve"> Agg_inputs!DG9</f>
        <v>1292480</v>
      </c>
      <c r="DH9">
        <f xml:space="preserve"> Agg_inputs!DH9</f>
        <v>619634</v>
      </c>
      <c r="DI9">
        <f xml:space="preserve"> Agg_inputs!DI9</f>
        <v>825799</v>
      </c>
      <c r="DJ9">
        <f xml:space="preserve"> Agg_inputs!DJ9</f>
        <v>21361</v>
      </c>
      <c r="DK9">
        <f xml:space="preserve"> Agg_inputs!DK9</f>
        <v>560689</v>
      </c>
      <c r="DL9">
        <f xml:space="preserve"> Agg_inputs!DL9</f>
        <v>125</v>
      </c>
      <c r="DM9">
        <f xml:space="preserve"> Agg_inputs!DM9</f>
        <v>1214</v>
      </c>
      <c r="DN9">
        <f xml:space="preserve"> Agg_inputs!DN9</f>
        <v>3007</v>
      </c>
      <c r="DO9">
        <f xml:space="preserve"> Agg_inputs!DO9</f>
        <v>2737913</v>
      </c>
      <c r="DP9">
        <f xml:space="preserve"> Agg_inputs!DP9</f>
        <v>27650</v>
      </c>
      <c r="DQ9">
        <f xml:space="preserve"> Agg_inputs!DQ9</f>
        <v>0</v>
      </c>
      <c r="DR9">
        <f xml:space="preserve"> Agg_inputs!DR9</f>
        <v>13988</v>
      </c>
      <c r="DS9">
        <f xml:space="preserve"> Agg_inputs!DS9</f>
        <v>20591</v>
      </c>
      <c r="DT9">
        <f xml:space="preserve"> Agg_inputs!DT9</f>
        <v>6585</v>
      </c>
      <c r="DU9">
        <f xml:space="preserve"> Agg_inputs!DU9</f>
        <v>0</v>
      </c>
      <c r="DV9">
        <f xml:space="preserve"> Agg_inputs!DV9</f>
        <v>15020</v>
      </c>
      <c r="DW9">
        <f xml:space="preserve"> Agg_inputs!DW9</f>
        <v>0</v>
      </c>
      <c r="DX9">
        <f xml:space="preserve"> Agg_inputs!DX9</f>
        <v>30730</v>
      </c>
      <c r="DY9">
        <f xml:space="preserve"> Agg_inputs!DY9</f>
        <v>8582</v>
      </c>
      <c r="DZ9">
        <f xml:space="preserve"> Agg_inputs!DZ9</f>
        <v>523778</v>
      </c>
      <c r="EA9">
        <f xml:space="preserve"> Agg_inputs!EA9</f>
        <v>108383</v>
      </c>
      <c r="EB9">
        <f xml:space="preserve"> Agg_inputs!EB9</f>
        <v>0</v>
      </c>
      <c r="EC9">
        <f xml:space="preserve"> Agg_inputs!EC9</f>
        <v>64</v>
      </c>
      <c r="ED9">
        <f xml:space="preserve"> Agg_inputs!ED9</f>
        <v>35868</v>
      </c>
      <c r="EE9">
        <f xml:space="preserve"> Agg_inputs!EE9</f>
        <v>0</v>
      </c>
      <c r="EF9">
        <f xml:space="preserve"> Agg_inputs!EF9</f>
        <v>572</v>
      </c>
      <c r="EG9">
        <f xml:space="preserve"> Agg_inputs!EG9</f>
        <v>3466</v>
      </c>
      <c r="EH9">
        <f xml:space="preserve"> Agg_inputs!EH9</f>
        <v>489</v>
      </c>
      <c r="EI9">
        <f xml:space="preserve"> Agg_inputs!EI9</f>
        <v>2201</v>
      </c>
      <c r="EJ9">
        <f xml:space="preserve"> Agg_inputs!EJ9</f>
        <v>22459</v>
      </c>
      <c r="EK9">
        <f xml:space="preserve"> Agg_inputs!EK9</f>
        <v>0</v>
      </c>
      <c r="EL9">
        <f xml:space="preserve"> Agg_inputs!EL9</f>
        <v>106566</v>
      </c>
      <c r="EM9">
        <f xml:space="preserve"> Agg_inputs!EM9</f>
        <v>38</v>
      </c>
      <c r="EN9">
        <f xml:space="preserve"> Agg_inputs!EN9</f>
        <v>17220</v>
      </c>
      <c r="EO9">
        <f xml:space="preserve"> Agg_inputs!EO9</f>
        <v>8748</v>
      </c>
      <c r="EP9">
        <f xml:space="preserve"> Agg_inputs!EP9</f>
        <v>16159</v>
      </c>
      <c r="EQ9">
        <f xml:space="preserve"> Agg_inputs!EQ9</f>
        <v>105147</v>
      </c>
      <c r="ER9">
        <f xml:space="preserve"> Agg_inputs!ER9</f>
        <v>64599</v>
      </c>
      <c r="ES9">
        <f xml:space="preserve"> Agg_inputs!ES9</f>
        <v>2580</v>
      </c>
      <c r="ET9">
        <f xml:space="preserve"> Agg_inputs!ET9</f>
        <v>18696</v>
      </c>
      <c r="EU9">
        <f xml:space="preserve"> Agg_inputs!EU9</f>
        <v>91</v>
      </c>
      <c r="EV9">
        <f xml:space="preserve"> Agg_inputs!EV9</f>
        <v>1056560</v>
      </c>
      <c r="EW9">
        <f xml:space="preserve"> Agg_inputs!EW9</f>
        <v>39476</v>
      </c>
      <c r="EX9">
        <f xml:space="preserve"> Agg_inputs!EX9</f>
        <v>20975</v>
      </c>
      <c r="EY9">
        <f xml:space="preserve"> Agg_inputs!EY9</f>
        <v>39810</v>
      </c>
      <c r="EZ9">
        <f xml:space="preserve"> Agg_inputs!EZ9</f>
        <v>5011950</v>
      </c>
      <c r="FA9">
        <f xml:space="preserve"> Agg_inputs!FA9</f>
        <v>1342</v>
      </c>
      <c r="FB9">
        <f xml:space="preserve"> Agg_inputs!FB9</f>
        <v>3822</v>
      </c>
      <c r="FC9">
        <f xml:space="preserve"> Agg_inputs!FC9</f>
        <v>0</v>
      </c>
      <c r="FD9">
        <f xml:space="preserve"> Agg_inputs!FD9</f>
        <v>0</v>
      </c>
      <c r="FE9">
        <f xml:space="preserve"> Agg_inputs!FE9</f>
        <v>0</v>
      </c>
      <c r="FF9">
        <f xml:space="preserve"> Agg_inputs!FF9</f>
        <v>24566691</v>
      </c>
      <c r="FG9">
        <f xml:space="preserve"> Agg_inputs!FG9</f>
        <v>525726</v>
      </c>
      <c r="FH9">
        <f xml:space="preserve"> EIA_supp!$Q$30* GTAP_names!$DM9</f>
        <v>1006.8859700616379</v>
      </c>
      <c r="FI9">
        <f xml:space="preserve"> EIA_supp!$Q$31* GTAP_names!$DM9</f>
        <v>74.204725565013192</v>
      </c>
      <c r="FJ9">
        <f xml:space="preserve"> Agg_inputs!DU9</f>
        <v>0</v>
      </c>
      <c r="FK9">
        <f t="shared" si="0"/>
        <v>74.204725565013192</v>
      </c>
      <c r="FL9">
        <f>Agg_inputs!CS9</f>
        <v>1588</v>
      </c>
      <c r="FM9">
        <f xml:space="preserve"> EIA_supp!$Q$32* GTAP_names!$DM9</f>
        <v>46.144115057235098</v>
      </c>
      <c r="FN9">
        <f xml:space="preserve"> EIA_supp!$Q$5*$DN9</f>
        <v>107.27821205964392</v>
      </c>
      <c r="FO9">
        <f xml:space="preserve"> EIA_supp!$Q$7*$DN9</f>
        <v>188.46172388856363</v>
      </c>
      <c r="FP9">
        <f xml:space="preserve"> EIA_supp!$Q$6*$DN9</f>
        <v>0.72485278418678334</v>
      </c>
      <c r="FQ9">
        <f xml:space="preserve"> EIA_supp!$Q$8*$DN9</f>
        <v>653.40300974551462</v>
      </c>
      <c r="FR9">
        <f t="shared" si="1"/>
        <v>2054</v>
      </c>
      <c r="FS9">
        <f t="shared" si="2"/>
        <v>2707.4030097455147</v>
      </c>
      <c r="FT9">
        <f t="shared" si="3"/>
        <v>0</v>
      </c>
      <c r="FU9">
        <f t="shared" si="4"/>
        <v>5414</v>
      </c>
      <c r="FV9">
        <f t="shared" si="5"/>
        <v>4443</v>
      </c>
      <c r="FW9">
        <f t="shared" si="6"/>
        <v>56734</v>
      </c>
      <c r="FX9">
        <f t="shared" si="7"/>
        <v>57476</v>
      </c>
      <c r="FY9">
        <f t="shared" si="8"/>
        <v>15550</v>
      </c>
      <c r="FZ9">
        <f xml:space="preserve"> EIA_supp!$Q$14* GTAP_names!$DL9</f>
        <v>32.388860261659147</v>
      </c>
      <c r="GA9">
        <f xml:space="preserve"> EIA_supp!$Q$15* GTAP_names!$DL9</f>
        <v>5.144444732595991</v>
      </c>
      <c r="GB9">
        <f t="shared" si="9"/>
        <v>1395</v>
      </c>
      <c r="GC9">
        <f t="shared" si="10"/>
        <v>1400.144444732596</v>
      </c>
      <c r="GD9">
        <f t="shared" si="11"/>
        <v>29</v>
      </c>
      <c r="GE9">
        <f xml:space="preserve"> EIA_supp!$Q$22* GTAP_names!$DL9</f>
        <v>13.868859224313576</v>
      </c>
      <c r="GF9">
        <f t="shared" si="12"/>
        <v>0</v>
      </c>
      <c r="GG9">
        <f t="shared" si="13"/>
        <v>13.868859224313576</v>
      </c>
      <c r="GH9">
        <f xml:space="preserve"> EIA_supp!$Q$21* GTAP_names!$DL9</f>
        <v>3.7350078195559933</v>
      </c>
      <c r="GI9">
        <v>0</v>
      </c>
      <c r="GJ9">
        <f xml:space="preserve"> EIA_supp!$Q$29* GTAP_names!$DM9</f>
        <v>86.765189316113876</v>
      </c>
      <c r="GK9">
        <f xml:space="preserve"> EIA_supp!$Q$9*$DN9</f>
        <v>2057.1322015220912</v>
      </c>
      <c r="GL9">
        <f xml:space="preserve"> EIA_supp!$Q$15* GTAP_names!$DL9</f>
        <v>5.144444732595991</v>
      </c>
      <c r="GM9">
        <f xml:space="preserve"> EIA_supp!$Q$17* GTAP_names!$DL9</f>
        <v>6.0605787260719888</v>
      </c>
      <c r="GN9">
        <f xml:space="preserve"> EIA_supp!$Q$18* GTAP_names!$DL9</f>
        <v>3.7350078195559933</v>
      </c>
      <c r="GO9">
        <f xml:space="preserve"> EIA_supp!$Q$19* GTAP_names!$DL9</f>
        <v>28.862308161541762</v>
      </c>
      <c r="GP9">
        <f xml:space="preserve"> EIA_supp!$Q$20* GTAP_names!$DL9</f>
        <v>2.3960427521679954</v>
      </c>
      <c r="GQ9">
        <f xml:space="preserve"> EIA_supp!$Q$23* GTAP_names!$DL9</f>
        <v>8.1324509882407856</v>
      </c>
      <c r="GR9">
        <f xml:space="preserve"> EIA_supp!$Q$24* GTAP_names!$DL9</f>
        <v>14.742710110398374</v>
      </c>
    </row>
    <row r="10" spans="1:200" x14ac:dyDescent="0.25">
      <c r="A10" t="str">
        <f xml:space="preserve"> Agg_inputs!A10</f>
        <v>tothydro</v>
      </c>
      <c r="B10">
        <f xml:space="preserve"> Agg_inputs!B10</f>
        <v>2006</v>
      </c>
      <c r="C10">
        <f xml:space="preserve"> Agg_inputs!C10</f>
        <v>110793</v>
      </c>
      <c r="D10">
        <f xml:space="preserve"> Agg_inputs!D10</f>
        <v>4007</v>
      </c>
      <c r="E10">
        <f xml:space="preserve"> Agg_inputs!E10</f>
        <v>4132</v>
      </c>
      <c r="F10">
        <f xml:space="preserve"> Agg_inputs!F10</f>
        <v>0</v>
      </c>
      <c r="G10">
        <f xml:space="preserve"> Agg_inputs!G10</f>
        <v>0</v>
      </c>
      <c r="H10">
        <f xml:space="preserve"> Agg_inputs!H10</f>
        <v>31564</v>
      </c>
      <c r="I10">
        <f xml:space="preserve"> Agg_inputs!I10</f>
        <v>2489</v>
      </c>
      <c r="J10">
        <f xml:space="preserve"> Agg_inputs!J10</f>
        <v>299303</v>
      </c>
      <c r="K10">
        <f xml:space="preserve"> Agg_inputs!K10</f>
        <v>20341</v>
      </c>
      <c r="L10">
        <f xml:space="preserve"> Agg_inputs!L10</f>
        <v>16756</v>
      </c>
      <c r="M10">
        <f xml:space="preserve"> Agg_inputs!M10</f>
        <v>34232</v>
      </c>
      <c r="N10">
        <f xml:space="preserve"> Agg_inputs!N10</f>
        <v>2676</v>
      </c>
      <c r="O10">
        <f xml:space="preserve"> Agg_inputs!O10</f>
        <v>196</v>
      </c>
      <c r="P10">
        <f xml:space="preserve"> Agg_inputs!P10</f>
        <v>0</v>
      </c>
      <c r="Q10">
        <f xml:space="preserve"> Agg_inputs!Q10</f>
        <v>872</v>
      </c>
      <c r="R10">
        <f xml:space="preserve"> Agg_inputs!R10</f>
        <v>2917</v>
      </c>
      <c r="S10">
        <f xml:space="preserve"> Agg_inputs!S10</f>
        <v>0</v>
      </c>
      <c r="T10">
        <f xml:space="preserve"> Agg_inputs!T10</f>
        <v>4387</v>
      </c>
      <c r="U10">
        <f xml:space="preserve"> Agg_inputs!U10</f>
        <v>42</v>
      </c>
      <c r="V10">
        <f xml:space="preserve"> Agg_inputs!V10</f>
        <v>2347</v>
      </c>
      <c r="W10">
        <f xml:space="preserve"> Agg_inputs!W10</f>
        <v>428333</v>
      </c>
      <c r="X10">
        <f xml:space="preserve"> Agg_inputs!X10</f>
        <v>0</v>
      </c>
      <c r="Y10">
        <f xml:space="preserve"> Agg_inputs!Y10</f>
        <v>0</v>
      </c>
      <c r="Z10">
        <f xml:space="preserve"> Agg_inputs!Z10</f>
        <v>375686</v>
      </c>
      <c r="AA10">
        <f xml:space="preserve"> Agg_inputs!AA10</f>
        <v>32390</v>
      </c>
      <c r="AB10">
        <f xml:space="preserve"> Agg_inputs!AB10</f>
        <v>688045</v>
      </c>
      <c r="AC10">
        <f xml:space="preserve"> Agg_inputs!AC10</f>
        <v>21009</v>
      </c>
      <c r="AD10">
        <f xml:space="preserve"> Agg_inputs!AD10</f>
        <v>688045</v>
      </c>
      <c r="AE10">
        <f xml:space="preserve"> Agg_inputs!AE10</f>
        <v>1774</v>
      </c>
      <c r="AF10">
        <f xml:space="preserve"> Agg_inputs!AF10</f>
        <v>4397</v>
      </c>
      <c r="AG10">
        <f xml:space="preserve"> Agg_inputs!AG10</f>
        <v>7849</v>
      </c>
      <c r="AH10">
        <f xml:space="preserve"> Agg_inputs!AH10</f>
        <v>791</v>
      </c>
      <c r="AI10">
        <f xml:space="preserve"> Agg_inputs!AI10</f>
        <v>48878</v>
      </c>
      <c r="AJ10">
        <f xml:space="preserve"> Agg_inputs!AJ10</f>
        <v>7135</v>
      </c>
      <c r="AK10">
        <f xml:space="preserve"> Agg_inputs!AK10</f>
        <v>99</v>
      </c>
      <c r="AL10">
        <f xml:space="preserve"> Agg_inputs!AL10</f>
        <v>0</v>
      </c>
      <c r="AM10">
        <f xml:space="preserve"> Agg_inputs!AM10</f>
        <v>1963</v>
      </c>
      <c r="AN10">
        <f xml:space="preserve"> Agg_inputs!AN10</f>
        <v>17265</v>
      </c>
      <c r="AO10">
        <f xml:space="preserve"> Agg_inputs!AO10</f>
        <v>17</v>
      </c>
      <c r="AP10">
        <f xml:space="preserve"> Agg_inputs!AP10</f>
        <v>1531</v>
      </c>
      <c r="AQ10">
        <f xml:space="preserve"> Agg_inputs!AQ10</f>
        <v>502</v>
      </c>
      <c r="AR10">
        <f xml:space="preserve"> Agg_inputs!AR10</f>
        <v>11133</v>
      </c>
      <c r="AS10">
        <f xml:space="preserve"> Agg_inputs!AS10</f>
        <v>12934</v>
      </c>
      <c r="AT10">
        <f xml:space="preserve"> Agg_inputs!AT10</f>
        <v>0</v>
      </c>
      <c r="AU10">
        <f xml:space="preserve"> Agg_inputs!AU10</f>
        <v>30596</v>
      </c>
      <c r="AV10">
        <f xml:space="preserve"> Agg_inputs!AV10</f>
        <v>30</v>
      </c>
      <c r="AW10">
        <f xml:space="preserve"> Agg_inputs!AW10</f>
        <v>6262</v>
      </c>
      <c r="AX10">
        <f xml:space="preserve"> Agg_inputs!AX10</f>
        <v>311250</v>
      </c>
      <c r="AY10">
        <f xml:space="preserve"> Agg_inputs!AY10</f>
        <v>12445</v>
      </c>
      <c r="AZ10">
        <f xml:space="preserve"> Agg_inputs!AZ10</f>
        <v>44791</v>
      </c>
      <c r="BA10">
        <f xml:space="preserve"> Agg_inputs!BA10</f>
        <v>242098</v>
      </c>
      <c r="BB10">
        <f xml:space="preserve"> Agg_inputs!BB10</f>
        <v>840</v>
      </c>
      <c r="BC10">
        <f xml:space="preserve"> Agg_inputs!BC10</f>
        <v>5689</v>
      </c>
      <c r="BD10">
        <f xml:space="preserve"> Agg_inputs!BD10</f>
        <v>7890</v>
      </c>
      <c r="BE10">
        <f xml:space="preserve"> Agg_inputs!BE10</f>
        <v>7561</v>
      </c>
      <c r="BF10">
        <f xml:space="preserve"> Agg_inputs!BF10</f>
        <v>0</v>
      </c>
      <c r="BG10">
        <f xml:space="preserve"> Agg_inputs!BG10</f>
        <v>4011</v>
      </c>
      <c r="BH10">
        <f xml:space="preserve"> Agg_inputs!BH10</f>
        <v>4176</v>
      </c>
      <c r="BI10">
        <f xml:space="preserve"> Agg_inputs!BI10</f>
        <v>0</v>
      </c>
      <c r="BJ10">
        <f xml:space="preserve"> Agg_inputs!BJ10</f>
        <v>2815</v>
      </c>
      <c r="BK10">
        <f xml:space="preserve"> Agg_inputs!BK10</f>
        <v>4491</v>
      </c>
      <c r="BL10">
        <f xml:space="preserve"> Agg_inputs!BL10</f>
        <v>120</v>
      </c>
      <c r="BM10">
        <f xml:space="preserve"> Agg_inputs!BM10</f>
        <v>222</v>
      </c>
      <c r="BN10">
        <f xml:space="preserve"> Agg_inputs!BN10</f>
        <v>12419</v>
      </c>
      <c r="BO10">
        <f xml:space="preserve"> Agg_inputs!BO10</f>
        <v>1314290</v>
      </c>
      <c r="BP10">
        <f xml:space="preserve"> Agg_inputs!BP10</f>
        <v>143582</v>
      </c>
      <c r="BQ10">
        <f xml:space="preserve"> Agg_inputs!BQ10</f>
        <v>707</v>
      </c>
      <c r="BR10">
        <f xml:space="preserve"> Agg_inputs!BR10</f>
        <v>12058</v>
      </c>
      <c r="BS10">
        <f xml:space="preserve"> Agg_inputs!BS10</f>
        <v>4140</v>
      </c>
      <c r="BT10">
        <f xml:space="preserve"> Agg_inputs!BT10</f>
        <v>12507</v>
      </c>
      <c r="BU10">
        <f xml:space="preserve"> Agg_inputs!BU10</f>
        <v>29</v>
      </c>
      <c r="BV10">
        <f xml:space="preserve"> Agg_inputs!BV10</f>
        <v>45826</v>
      </c>
      <c r="BW10">
        <f xml:space="preserve"> Agg_inputs!BW10</f>
        <v>152</v>
      </c>
      <c r="BX10">
        <f xml:space="preserve"> Agg_inputs!BX10</f>
        <v>55</v>
      </c>
      <c r="BY10">
        <f xml:space="preserve"> Agg_inputs!BY10</f>
        <v>83197</v>
      </c>
      <c r="BZ10">
        <f xml:space="preserve"> Agg_inputs!BZ10</f>
        <v>7883</v>
      </c>
      <c r="CA10">
        <f xml:space="preserve"> Agg_inputs!CA10</f>
        <v>3451</v>
      </c>
      <c r="CB10">
        <f xml:space="preserve"> Agg_inputs!CB10</f>
        <v>14139</v>
      </c>
      <c r="CC10">
        <f xml:space="preserve"> Agg_inputs!CC10</f>
        <v>45</v>
      </c>
      <c r="CD10">
        <f xml:space="preserve"> Agg_inputs!CD10</f>
        <v>4598</v>
      </c>
      <c r="CE10">
        <f xml:space="preserve"> Agg_inputs!CE10</f>
        <v>105</v>
      </c>
      <c r="CF10">
        <f xml:space="preserve"> Agg_inputs!CF10</f>
        <v>0</v>
      </c>
      <c r="CG10">
        <f xml:space="preserve"> Agg_inputs!CG10</f>
        <v>716249</v>
      </c>
      <c r="CH10">
        <f xml:space="preserve"> Agg_inputs!CH10</f>
        <v>805</v>
      </c>
      <c r="CI10">
        <f xml:space="preserve"> Agg_inputs!CI10</f>
        <v>0</v>
      </c>
      <c r="CJ10">
        <f xml:space="preserve"> Agg_inputs!CJ10</f>
        <v>4619</v>
      </c>
      <c r="CK10">
        <f xml:space="preserve"> Agg_inputs!CK10</f>
        <v>480</v>
      </c>
      <c r="CL10">
        <f xml:space="preserve"> Agg_inputs!CL10</f>
        <v>58</v>
      </c>
      <c r="CM10">
        <f xml:space="preserve"> Agg_inputs!CM10</f>
        <v>2887</v>
      </c>
      <c r="CN10">
        <f xml:space="preserve"> Agg_inputs!CN10</f>
        <v>56</v>
      </c>
      <c r="CO10">
        <f xml:space="preserve"> Agg_inputs!CO10</f>
        <v>352</v>
      </c>
      <c r="CP10">
        <f xml:space="preserve"> Agg_inputs!CP10</f>
        <v>36266</v>
      </c>
      <c r="CQ10">
        <f xml:space="preserve"> Agg_inputs!CQ10</f>
        <v>1433</v>
      </c>
      <c r="CR10">
        <f xml:space="preserve"> Agg_inputs!CR10</f>
        <v>0</v>
      </c>
      <c r="CS10">
        <f xml:space="preserve"> Agg_inputs!CS10</f>
        <v>7518</v>
      </c>
      <c r="CT10">
        <f xml:space="preserve"> Agg_inputs!CT10</f>
        <v>1204</v>
      </c>
      <c r="CU10">
        <f xml:space="preserve"> Agg_inputs!CU10</f>
        <v>0</v>
      </c>
      <c r="CV10">
        <f xml:space="preserve"> Agg_inputs!CV10</f>
        <v>16810</v>
      </c>
      <c r="CW10">
        <f xml:space="preserve"> Agg_inputs!CW10</f>
        <v>7623</v>
      </c>
      <c r="CX10">
        <f xml:space="preserve"> Agg_inputs!CX10</f>
        <v>1404</v>
      </c>
      <c r="CY10">
        <f xml:space="preserve"> Agg_inputs!CY10</f>
        <v>5883</v>
      </c>
      <c r="CZ10">
        <f xml:space="preserve"> Agg_inputs!CZ10</f>
        <v>444</v>
      </c>
      <c r="DA10">
        <f xml:space="preserve"> Agg_inputs!DA10</f>
        <v>57</v>
      </c>
      <c r="DB10">
        <f xml:space="preserve"> Agg_inputs!DB10</f>
        <v>2118863</v>
      </c>
      <c r="DC10">
        <f xml:space="preserve"> Agg_inputs!DC10</f>
        <v>284132</v>
      </c>
      <c r="DD10">
        <f xml:space="preserve"> Agg_inputs!DD10</f>
        <v>120290</v>
      </c>
      <c r="DE10">
        <f xml:space="preserve"> Agg_inputs!DE10</f>
        <v>3490</v>
      </c>
      <c r="DF10">
        <f xml:space="preserve"> Agg_inputs!DF10</f>
        <v>25114</v>
      </c>
      <c r="DG10">
        <f xml:space="preserve"> Agg_inputs!DG10</f>
        <v>754694</v>
      </c>
      <c r="DH10">
        <f xml:space="preserve"> Agg_inputs!DH10</f>
        <v>129694</v>
      </c>
      <c r="DI10">
        <f xml:space="preserve"> Agg_inputs!DI10</f>
        <v>503272</v>
      </c>
      <c r="DJ10">
        <f xml:space="preserve"> Agg_inputs!DJ10</f>
        <v>0</v>
      </c>
      <c r="DK10">
        <f xml:space="preserve"> Agg_inputs!DK10</f>
        <v>121393</v>
      </c>
      <c r="DL10">
        <f xml:space="preserve"> Agg_inputs!DL10</f>
        <v>6882</v>
      </c>
      <c r="DM10">
        <f xml:space="preserve"> Agg_inputs!DM10</f>
        <v>14634</v>
      </c>
      <c r="DN10">
        <f xml:space="preserve"> Agg_inputs!DN10</f>
        <v>2052</v>
      </c>
      <c r="DO10">
        <f xml:space="preserve"> Agg_inputs!DO10</f>
        <v>1387660</v>
      </c>
      <c r="DP10">
        <f xml:space="preserve"> Agg_inputs!DP10</f>
        <v>28517</v>
      </c>
      <c r="DQ10">
        <f xml:space="preserve"> Agg_inputs!DQ10</f>
        <v>4098</v>
      </c>
      <c r="DR10">
        <f xml:space="preserve"> Agg_inputs!DR10</f>
        <v>21587</v>
      </c>
      <c r="DS10">
        <f xml:space="preserve"> Agg_inputs!DS10</f>
        <v>9698</v>
      </c>
      <c r="DT10">
        <f xml:space="preserve"> Agg_inputs!DT10</f>
        <v>2331</v>
      </c>
      <c r="DU10">
        <f xml:space="preserve"> Agg_inputs!DU10</f>
        <v>13200</v>
      </c>
      <c r="DV10">
        <f xml:space="preserve"> Agg_inputs!DV10</f>
        <v>11540</v>
      </c>
      <c r="DW10">
        <f xml:space="preserve"> Agg_inputs!DW10</f>
        <v>57625</v>
      </c>
      <c r="DX10">
        <f xml:space="preserve"> Agg_inputs!DX10</f>
        <v>0</v>
      </c>
      <c r="DY10">
        <f xml:space="preserve"> Agg_inputs!DY10</f>
        <v>14728</v>
      </c>
      <c r="DZ10">
        <f xml:space="preserve"> Agg_inputs!DZ10</f>
        <v>165844</v>
      </c>
      <c r="EA10">
        <f xml:space="preserve"> Agg_inputs!EA10</f>
        <v>0</v>
      </c>
      <c r="EB10">
        <f xml:space="preserve"> Agg_inputs!EB10</f>
        <v>6467</v>
      </c>
      <c r="EC10">
        <f xml:space="preserve"> Agg_inputs!EC10</f>
        <v>257</v>
      </c>
      <c r="ED10">
        <f xml:space="preserve"> Agg_inputs!ED10</f>
        <v>0</v>
      </c>
      <c r="EE10">
        <f xml:space="preserve"> Agg_inputs!EE10</f>
        <v>2011</v>
      </c>
      <c r="EF10">
        <f xml:space="preserve"> Agg_inputs!EF10</f>
        <v>8667</v>
      </c>
      <c r="EG10">
        <f xml:space="preserve"> Agg_inputs!EG10</f>
        <v>3778</v>
      </c>
      <c r="EH10">
        <f xml:space="preserve"> Agg_inputs!EH10</f>
        <v>3559</v>
      </c>
      <c r="EI10">
        <f xml:space="preserve"> Agg_inputs!EI10</f>
        <v>66434</v>
      </c>
      <c r="EJ10">
        <f xml:space="preserve"> Agg_inputs!EJ10</f>
        <v>3283</v>
      </c>
      <c r="EK10">
        <f xml:space="preserve"> Agg_inputs!EK10</f>
        <v>106</v>
      </c>
      <c r="EL10">
        <f xml:space="preserve"> Agg_inputs!EL10</f>
        <v>8163</v>
      </c>
      <c r="EM10">
        <f xml:space="preserve"> Agg_inputs!EM10</f>
        <v>16200</v>
      </c>
      <c r="EN10">
        <f xml:space="preserve"> Agg_inputs!EN10</f>
        <v>0</v>
      </c>
      <c r="EO10">
        <f xml:space="preserve"> Agg_inputs!EO10</f>
        <v>0</v>
      </c>
      <c r="EP10">
        <f xml:space="preserve"> Agg_inputs!EP10</f>
        <v>54</v>
      </c>
      <c r="EQ10">
        <f xml:space="preserve"> Agg_inputs!EQ10</f>
        <v>52338</v>
      </c>
      <c r="ER10">
        <f xml:space="preserve"> Agg_inputs!ER10</f>
        <v>4000</v>
      </c>
      <c r="ES10">
        <f xml:space="preserve"> Agg_inputs!ES10</f>
        <v>1806</v>
      </c>
      <c r="ET10">
        <f xml:space="preserve"> Agg_inputs!ET10</f>
        <v>10946</v>
      </c>
      <c r="EU10">
        <f xml:space="preserve"> Agg_inputs!EU10</f>
        <v>6479</v>
      </c>
      <c r="EV10">
        <f xml:space="preserve"> Agg_inputs!EV10</f>
        <v>321733</v>
      </c>
      <c r="EW10">
        <f xml:space="preserve"> Agg_inputs!EW10</f>
        <v>10240</v>
      </c>
      <c r="EX10">
        <f xml:space="preserve"> Agg_inputs!EX10</f>
        <v>83670</v>
      </c>
      <c r="EY10">
        <f xml:space="preserve"> Agg_inputs!EY10</f>
        <v>40923</v>
      </c>
      <c r="EZ10">
        <f xml:space="preserve"> Agg_inputs!EZ10</f>
        <v>3506523</v>
      </c>
      <c r="FA10">
        <f xml:space="preserve"> Agg_inputs!FA10</f>
        <v>0</v>
      </c>
      <c r="FB10">
        <f xml:space="preserve"> Agg_inputs!FB10</f>
        <v>23846</v>
      </c>
      <c r="FC10">
        <f xml:space="preserve"> Agg_inputs!FC10</f>
        <v>2057</v>
      </c>
      <c r="FD10">
        <f xml:space="preserve"> Agg_inputs!FD10</f>
        <v>11436</v>
      </c>
      <c r="FE10">
        <f xml:space="preserve"> Agg_inputs!FE10</f>
        <v>5201</v>
      </c>
      <c r="FF10">
        <f xml:space="preserve"> Agg_inputs!FF10</f>
        <v>16038969</v>
      </c>
      <c r="FG10">
        <f xml:space="preserve"> Agg_inputs!FG10</f>
        <v>19627</v>
      </c>
      <c r="FH10">
        <f xml:space="preserve"> EIA_supp!$R$30* GTAP_names!$DM10</f>
        <v>7151.9728049938931</v>
      </c>
      <c r="FI10">
        <f xml:space="preserve"> EIA_supp!$R$31* GTAP_names!$DM10</f>
        <v>0</v>
      </c>
      <c r="FJ10">
        <f xml:space="preserve"> Agg_inputs!DU10</f>
        <v>13200</v>
      </c>
      <c r="FK10">
        <f t="shared" si="0"/>
        <v>13200</v>
      </c>
      <c r="FL10">
        <f>Agg_inputs!CS10</f>
        <v>7518</v>
      </c>
      <c r="FM10">
        <f xml:space="preserve"> EIA_supp!$R$32* GTAP_names!$DM10</f>
        <v>3006.6326502917627</v>
      </c>
      <c r="FN10">
        <f xml:space="preserve"> EIA_supp!$R$5*$DN10</f>
        <v>0</v>
      </c>
      <c r="FO10">
        <f xml:space="preserve"> EIA_supp!$R$7*$DN10</f>
        <v>1535.5875831485587</v>
      </c>
      <c r="FP10">
        <f xml:space="preserve"> EIA_supp!$R$6*$DN10</f>
        <v>278.68070953436808</v>
      </c>
      <c r="FQ10">
        <f xml:space="preserve"> EIA_supp!$R$8*$DN10</f>
        <v>68.248337028824849</v>
      </c>
      <c r="FR10">
        <f t="shared" si="1"/>
        <v>219</v>
      </c>
      <c r="FS10">
        <f t="shared" si="2"/>
        <v>287.24833702882484</v>
      </c>
      <c r="FT10">
        <f t="shared" si="3"/>
        <v>12507</v>
      </c>
      <c r="FU10">
        <f t="shared" si="4"/>
        <v>352</v>
      </c>
      <c r="FV10">
        <f t="shared" si="5"/>
        <v>36900</v>
      </c>
      <c r="FW10">
        <f t="shared" si="6"/>
        <v>26440</v>
      </c>
      <c r="FX10">
        <f t="shared" si="7"/>
        <v>8228</v>
      </c>
      <c r="FY10">
        <f t="shared" si="8"/>
        <v>0</v>
      </c>
      <c r="FZ10">
        <f xml:space="preserve"> EIA_supp!$R$14* GTAP_names!$DL10</f>
        <v>960.42316926770684</v>
      </c>
      <c r="GA10">
        <f xml:space="preserve"> EIA_supp!$R$15* GTAP_names!$DL10</f>
        <v>172.46308523409365</v>
      </c>
      <c r="GB10">
        <f t="shared" si="9"/>
        <v>1631</v>
      </c>
      <c r="GC10">
        <f t="shared" si="10"/>
        <v>1803.4630852340936</v>
      </c>
      <c r="GD10">
        <f t="shared" si="11"/>
        <v>11856</v>
      </c>
      <c r="GE10">
        <f xml:space="preserve"> EIA_supp!$R$22* GTAP_names!$DL10</f>
        <v>160.07052821128451</v>
      </c>
      <c r="GF10">
        <f t="shared" si="12"/>
        <v>6467</v>
      </c>
      <c r="GG10">
        <f t="shared" si="13"/>
        <v>6627.0705282112849</v>
      </c>
      <c r="GH10">
        <f xml:space="preserve"> EIA_supp!$R$21* GTAP_names!$DL10</f>
        <v>805.51620648259302</v>
      </c>
      <c r="GI10">
        <v>0</v>
      </c>
      <c r="GJ10">
        <f xml:space="preserve"> EIA_supp!$R$29* GTAP_names!$DM10</f>
        <v>4475.3945447143442</v>
      </c>
      <c r="GK10">
        <f xml:space="preserve"> EIA_supp!$R$9*$DN10</f>
        <v>169.48337028824835</v>
      </c>
      <c r="GL10">
        <f xml:space="preserve"> EIA_supp!$R$16* GTAP_names!$DL10</f>
        <v>83.649759903961581</v>
      </c>
      <c r="GM10">
        <f xml:space="preserve"> EIA_supp!$R$17* GTAP_names!$DL10</f>
        <v>537.01080432172864</v>
      </c>
      <c r="GN10">
        <f xml:space="preserve"> EIA_supp!$R$18* GTAP_names!$DL10</f>
        <v>1868.1779711884756</v>
      </c>
      <c r="GO10">
        <f xml:space="preserve"> EIA_supp!$R$19* GTAP_names!$DL10</f>
        <v>56.799219687875144</v>
      </c>
      <c r="GP10">
        <f xml:space="preserve"> EIA_supp!$R$20* GTAP_names!$DL10</f>
        <v>134.25270108043216</v>
      </c>
      <c r="GQ10">
        <f xml:space="preserve"> EIA_supp!$R$23* GTAP_names!$DL10</f>
        <v>712.57202881152455</v>
      </c>
      <c r="GR10">
        <f xml:space="preserve"> EIA_supp!$R$24* GTAP_names!$DL10</f>
        <v>1391.0645258103241</v>
      </c>
    </row>
    <row r="11" spans="1:200" x14ac:dyDescent="0.25">
      <c r="A11" t="str">
        <f xml:space="preserve"> Agg_inputs!A11</f>
        <v>import</v>
      </c>
      <c r="B11">
        <f xml:space="preserve"> Agg_inputs!B11</f>
        <v>0</v>
      </c>
      <c r="C11">
        <f xml:space="preserve"> Agg_inputs!C11</f>
        <v>0</v>
      </c>
      <c r="D11">
        <f xml:space="preserve"> Agg_inputs!D11</f>
        <v>0</v>
      </c>
      <c r="E11">
        <f xml:space="preserve"> Agg_inputs!E11</f>
        <v>0</v>
      </c>
      <c r="F11">
        <f xml:space="preserve"> Agg_inputs!F11</f>
        <v>0</v>
      </c>
      <c r="G11">
        <f xml:space="preserve"> Agg_inputs!G11</f>
        <v>0</v>
      </c>
      <c r="H11">
        <f xml:space="preserve"> Agg_inputs!H11</f>
        <v>0</v>
      </c>
      <c r="I11">
        <f xml:space="preserve"> Agg_inputs!I11</f>
        <v>0</v>
      </c>
      <c r="J11">
        <f xml:space="preserve"> Agg_inputs!J11</f>
        <v>0</v>
      </c>
      <c r="K11">
        <f xml:space="preserve"> Agg_inputs!K11</f>
        <v>0</v>
      </c>
      <c r="L11">
        <f xml:space="preserve"> Agg_inputs!L11</f>
        <v>0</v>
      </c>
      <c r="M11">
        <f xml:space="preserve"> Agg_inputs!M11</f>
        <v>0</v>
      </c>
      <c r="N11">
        <f xml:space="preserve"> Agg_inputs!N11</f>
        <v>0</v>
      </c>
      <c r="O11">
        <f xml:space="preserve"> Agg_inputs!O11</f>
        <v>0</v>
      </c>
      <c r="P11">
        <f xml:space="preserve"> Agg_inputs!P11</f>
        <v>0</v>
      </c>
      <c r="Q11">
        <f xml:space="preserve"> Agg_inputs!Q11</f>
        <v>0</v>
      </c>
      <c r="R11">
        <f xml:space="preserve"> Agg_inputs!R11</f>
        <v>0</v>
      </c>
      <c r="S11">
        <f xml:space="preserve"> Agg_inputs!S11</f>
        <v>0</v>
      </c>
      <c r="T11">
        <f xml:space="preserve"> Agg_inputs!T11</f>
        <v>0</v>
      </c>
      <c r="U11">
        <f xml:space="preserve"> Agg_inputs!U11</f>
        <v>0</v>
      </c>
      <c r="V11">
        <f xml:space="preserve"> Agg_inputs!V11</f>
        <v>0</v>
      </c>
      <c r="W11">
        <f xml:space="preserve"> Agg_inputs!W11</f>
        <v>0</v>
      </c>
      <c r="X11">
        <f xml:space="preserve"> Agg_inputs!X11</f>
        <v>0</v>
      </c>
      <c r="Y11">
        <f xml:space="preserve"> Agg_inputs!Y11</f>
        <v>0</v>
      </c>
      <c r="Z11">
        <f xml:space="preserve"> Agg_inputs!Z11</f>
        <v>0</v>
      </c>
      <c r="AA11">
        <f xml:space="preserve"> Agg_inputs!AA11</f>
        <v>0</v>
      </c>
      <c r="AB11">
        <f xml:space="preserve"> Agg_inputs!AB11</f>
        <v>0</v>
      </c>
      <c r="AC11">
        <f xml:space="preserve"> Agg_inputs!AC11</f>
        <v>0</v>
      </c>
      <c r="AD11">
        <f xml:space="preserve"> Agg_inputs!AD11</f>
        <v>0</v>
      </c>
      <c r="AE11">
        <f xml:space="preserve"> Agg_inputs!AE11</f>
        <v>0</v>
      </c>
      <c r="AF11">
        <f xml:space="preserve"> Agg_inputs!AF11</f>
        <v>0</v>
      </c>
      <c r="AG11">
        <f xml:space="preserve"> Agg_inputs!AG11</f>
        <v>0</v>
      </c>
      <c r="AH11">
        <f xml:space="preserve"> Agg_inputs!AH11</f>
        <v>0</v>
      </c>
      <c r="AI11">
        <f xml:space="preserve"> Agg_inputs!AI11</f>
        <v>0</v>
      </c>
      <c r="AJ11">
        <f xml:space="preserve"> Agg_inputs!AJ11</f>
        <v>0</v>
      </c>
      <c r="AK11">
        <f xml:space="preserve"> Agg_inputs!AK11</f>
        <v>0</v>
      </c>
      <c r="AL11">
        <f xml:space="preserve"> Agg_inputs!AL11</f>
        <v>0</v>
      </c>
      <c r="AM11">
        <f xml:space="preserve"> Agg_inputs!AM11</f>
        <v>0</v>
      </c>
      <c r="AN11">
        <f xml:space="preserve"> Agg_inputs!AN11</f>
        <v>0</v>
      </c>
      <c r="AO11">
        <f xml:space="preserve"> Agg_inputs!AO11</f>
        <v>0</v>
      </c>
      <c r="AP11">
        <f xml:space="preserve"> Agg_inputs!AP11</f>
        <v>0</v>
      </c>
      <c r="AQ11">
        <f xml:space="preserve"> Agg_inputs!AQ11</f>
        <v>0</v>
      </c>
      <c r="AR11">
        <f xml:space="preserve"> Agg_inputs!AR11</f>
        <v>0</v>
      </c>
      <c r="AS11">
        <f xml:space="preserve"> Agg_inputs!AS11</f>
        <v>0</v>
      </c>
      <c r="AT11">
        <f xml:space="preserve"> Agg_inputs!AT11</f>
        <v>0</v>
      </c>
      <c r="AU11">
        <f xml:space="preserve"> Agg_inputs!AU11</f>
        <v>0</v>
      </c>
      <c r="AV11">
        <f xml:space="preserve"> Agg_inputs!AV11</f>
        <v>0</v>
      </c>
      <c r="AW11">
        <f xml:space="preserve"> Agg_inputs!AW11</f>
        <v>0</v>
      </c>
      <c r="AX11">
        <f xml:space="preserve"> Agg_inputs!AX11</f>
        <v>0</v>
      </c>
      <c r="AY11">
        <f xml:space="preserve"> Agg_inputs!AY11</f>
        <v>0</v>
      </c>
      <c r="AZ11">
        <f xml:space="preserve"> Agg_inputs!AZ11</f>
        <v>0</v>
      </c>
      <c r="BA11">
        <f xml:space="preserve"> Agg_inputs!BA11</f>
        <v>0</v>
      </c>
      <c r="BB11">
        <f xml:space="preserve"> Agg_inputs!BB11</f>
        <v>0</v>
      </c>
      <c r="BC11">
        <f xml:space="preserve"> Agg_inputs!BC11</f>
        <v>0</v>
      </c>
      <c r="BD11">
        <f xml:space="preserve"> Agg_inputs!BD11</f>
        <v>0</v>
      </c>
      <c r="BE11">
        <f xml:space="preserve"> Agg_inputs!BE11</f>
        <v>0</v>
      </c>
      <c r="BF11">
        <f xml:space="preserve"> Agg_inputs!BF11</f>
        <v>0</v>
      </c>
      <c r="BG11">
        <f xml:space="preserve"> Agg_inputs!BG11</f>
        <v>0</v>
      </c>
      <c r="BH11">
        <f xml:space="preserve"> Agg_inputs!BH11</f>
        <v>0</v>
      </c>
      <c r="BI11">
        <f xml:space="preserve"> Agg_inputs!BI11</f>
        <v>0</v>
      </c>
      <c r="BJ11">
        <f xml:space="preserve"> Agg_inputs!BJ11</f>
        <v>0</v>
      </c>
      <c r="BK11">
        <f xml:space="preserve"> Agg_inputs!BK11</f>
        <v>0</v>
      </c>
      <c r="BL11">
        <f xml:space="preserve"> Agg_inputs!BL11</f>
        <v>0</v>
      </c>
      <c r="BM11">
        <f xml:space="preserve"> Agg_inputs!BM11</f>
        <v>0</v>
      </c>
      <c r="BN11">
        <f xml:space="preserve"> Agg_inputs!BN11</f>
        <v>0</v>
      </c>
      <c r="BO11">
        <f xml:space="preserve"> Agg_inputs!BO11</f>
        <v>0</v>
      </c>
      <c r="BP11">
        <f xml:space="preserve"> Agg_inputs!BP11</f>
        <v>0</v>
      </c>
      <c r="BQ11">
        <f xml:space="preserve"> Agg_inputs!BQ11</f>
        <v>0</v>
      </c>
      <c r="BR11">
        <f xml:space="preserve"> Agg_inputs!BR11</f>
        <v>0</v>
      </c>
      <c r="BS11">
        <f xml:space="preserve"> Agg_inputs!BS11</f>
        <v>0</v>
      </c>
      <c r="BT11">
        <f xml:space="preserve"> Agg_inputs!BT11</f>
        <v>0</v>
      </c>
      <c r="BU11">
        <f xml:space="preserve"> Agg_inputs!BU11</f>
        <v>0</v>
      </c>
      <c r="BV11">
        <f xml:space="preserve"> Agg_inputs!BV11</f>
        <v>0</v>
      </c>
      <c r="BW11">
        <f xml:space="preserve"> Agg_inputs!BW11</f>
        <v>0</v>
      </c>
      <c r="BX11">
        <f xml:space="preserve"> Agg_inputs!BX11</f>
        <v>0</v>
      </c>
      <c r="BY11">
        <f xml:space="preserve"> Agg_inputs!BY11</f>
        <v>0</v>
      </c>
      <c r="BZ11">
        <f xml:space="preserve"> Agg_inputs!BZ11</f>
        <v>0</v>
      </c>
      <c r="CA11">
        <f xml:space="preserve"> Agg_inputs!CA11</f>
        <v>0</v>
      </c>
      <c r="CB11">
        <f xml:space="preserve"> Agg_inputs!CB11</f>
        <v>0</v>
      </c>
      <c r="CC11">
        <f xml:space="preserve"> Agg_inputs!CC11</f>
        <v>0</v>
      </c>
      <c r="CD11">
        <f xml:space="preserve"> Agg_inputs!CD11</f>
        <v>0</v>
      </c>
      <c r="CE11">
        <f xml:space="preserve"> Agg_inputs!CE11</f>
        <v>0</v>
      </c>
      <c r="CF11">
        <f xml:space="preserve"> Agg_inputs!CF11</f>
        <v>0</v>
      </c>
      <c r="CG11">
        <f xml:space="preserve"> Agg_inputs!CG11</f>
        <v>0</v>
      </c>
      <c r="CH11">
        <f xml:space="preserve"> Agg_inputs!CH11</f>
        <v>0</v>
      </c>
      <c r="CI11">
        <f xml:space="preserve"> Agg_inputs!CI11</f>
        <v>0</v>
      </c>
      <c r="CJ11">
        <f xml:space="preserve"> Agg_inputs!CJ11</f>
        <v>0</v>
      </c>
      <c r="CK11">
        <f xml:space="preserve"> Agg_inputs!CK11</f>
        <v>0</v>
      </c>
      <c r="CL11">
        <f xml:space="preserve"> Agg_inputs!CL11</f>
        <v>0</v>
      </c>
      <c r="CM11">
        <f xml:space="preserve"> Agg_inputs!CM11</f>
        <v>0</v>
      </c>
      <c r="CN11">
        <f xml:space="preserve"> Agg_inputs!CN11</f>
        <v>0</v>
      </c>
      <c r="CO11">
        <f xml:space="preserve"> Agg_inputs!CO11</f>
        <v>0</v>
      </c>
      <c r="CP11">
        <f xml:space="preserve"> Agg_inputs!CP11</f>
        <v>0</v>
      </c>
      <c r="CQ11">
        <f xml:space="preserve"> Agg_inputs!CQ11</f>
        <v>0</v>
      </c>
      <c r="CR11">
        <f xml:space="preserve"> Agg_inputs!CR11</f>
        <v>0</v>
      </c>
      <c r="CS11">
        <f xml:space="preserve"> Agg_inputs!CS11</f>
        <v>0</v>
      </c>
      <c r="CT11">
        <f xml:space="preserve"> Agg_inputs!CT11</f>
        <v>0</v>
      </c>
      <c r="CU11">
        <f xml:space="preserve"> Agg_inputs!CU11</f>
        <v>0</v>
      </c>
      <c r="CV11">
        <f xml:space="preserve"> Agg_inputs!CV11</f>
        <v>0</v>
      </c>
      <c r="CW11">
        <f xml:space="preserve"> Agg_inputs!CW11</f>
        <v>0</v>
      </c>
      <c r="CX11">
        <f xml:space="preserve"> Agg_inputs!CX11</f>
        <v>0</v>
      </c>
      <c r="CY11">
        <f xml:space="preserve"> Agg_inputs!CY11</f>
        <v>0</v>
      </c>
      <c r="CZ11">
        <f xml:space="preserve"> Agg_inputs!CZ11</f>
        <v>0</v>
      </c>
      <c r="DA11">
        <f xml:space="preserve"> Agg_inputs!DA11</f>
        <v>0</v>
      </c>
      <c r="DB11">
        <f xml:space="preserve"> Agg_inputs!DB11</f>
        <v>0</v>
      </c>
      <c r="DC11">
        <f xml:space="preserve"> Agg_inputs!DC11</f>
        <v>0</v>
      </c>
      <c r="DD11">
        <f xml:space="preserve"> Agg_inputs!DD11</f>
        <v>0</v>
      </c>
      <c r="DE11">
        <f xml:space="preserve"> Agg_inputs!DE11</f>
        <v>0</v>
      </c>
      <c r="DF11">
        <f xml:space="preserve"> Agg_inputs!DF11</f>
        <v>0</v>
      </c>
      <c r="DG11">
        <f xml:space="preserve"> Agg_inputs!DG11</f>
        <v>0</v>
      </c>
      <c r="DH11">
        <f xml:space="preserve"> Agg_inputs!DH11</f>
        <v>0</v>
      </c>
      <c r="DI11">
        <f xml:space="preserve"> Agg_inputs!DI11</f>
        <v>0</v>
      </c>
      <c r="DJ11">
        <f xml:space="preserve"> Agg_inputs!DJ11</f>
        <v>0</v>
      </c>
      <c r="DK11">
        <f xml:space="preserve"> Agg_inputs!DK11</f>
        <v>0</v>
      </c>
      <c r="DL11">
        <f xml:space="preserve"> Agg_inputs!DL11</f>
        <v>0</v>
      </c>
      <c r="DM11">
        <f xml:space="preserve"> Agg_inputs!DM11</f>
        <v>0</v>
      </c>
      <c r="DN11">
        <f xml:space="preserve"> Agg_inputs!DN11</f>
        <v>0</v>
      </c>
      <c r="DO11">
        <f xml:space="preserve"> Agg_inputs!DO11</f>
        <v>0</v>
      </c>
      <c r="DP11">
        <f xml:space="preserve"> Agg_inputs!DP11</f>
        <v>0</v>
      </c>
      <c r="DQ11">
        <f xml:space="preserve"> Agg_inputs!DQ11</f>
        <v>0</v>
      </c>
      <c r="DR11">
        <f xml:space="preserve"> Agg_inputs!DR11</f>
        <v>0</v>
      </c>
      <c r="DS11">
        <f xml:space="preserve"> Agg_inputs!DS11</f>
        <v>0</v>
      </c>
      <c r="DT11">
        <f xml:space="preserve"> Agg_inputs!DT11</f>
        <v>0</v>
      </c>
      <c r="DU11">
        <f xml:space="preserve"> Agg_inputs!DU11</f>
        <v>0</v>
      </c>
      <c r="DV11">
        <f xml:space="preserve"> Agg_inputs!DV11</f>
        <v>0</v>
      </c>
      <c r="DW11">
        <f xml:space="preserve"> Agg_inputs!DW11</f>
        <v>0</v>
      </c>
      <c r="DX11">
        <f xml:space="preserve"> Agg_inputs!DX11</f>
        <v>0</v>
      </c>
      <c r="DY11">
        <f xml:space="preserve"> Agg_inputs!DY11</f>
        <v>0</v>
      </c>
      <c r="DZ11">
        <f xml:space="preserve"> Agg_inputs!DZ11</f>
        <v>0</v>
      </c>
      <c r="EA11">
        <f xml:space="preserve"> Agg_inputs!EA11</f>
        <v>0</v>
      </c>
      <c r="EB11">
        <f xml:space="preserve"> Agg_inputs!EB11</f>
        <v>0</v>
      </c>
      <c r="EC11">
        <f xml:space="preserve"> Agg_inputs!EC11</f>
        <v>0</v>
      </c>
      <c r="ED11">
        <f xml:space="preserve"> Agg_inputs!ED11</f>
        <v>0</v>
      </c>
      <c r="EE11">
        <f xml:space="preserve"> Agg_inputs!EE11</f>
        <v>0</v>
      </c>
      <c r="EF11">
        <f xml:space="preserve"> Agg_inputs!EF11</f>
        <v>0</v>
      </c>
      <c r="EG11">
        <f xml:space="preserve"> Agg_inputs!EG11</f>
        <v>0</v>
      </c>
      <c r="EH11">
        <f xml:space="preserve"> Agg_inputs!EH11</f>
        <v>0</v>
      </c>
      <c r="EI11">
        <f xml:space="preserve"> Agg_inputs!EI11</f>
        <v>0</v>
      </c>
      <c r="EJ11">
        <f xml:space="preserve"> Agg_inputs!EJ11</f>
        <v>0</v>
      </c>
      <c r="EK11">
        <f xml:space="preserve"> Agg_inputs!EK11</f>
        <v>0</v>
      </c>
      <c r="EL11">
        <f xml:space="preserve"> Agg_inputs!EL11</f>
        <v>0</v>
      </c>
      <c r="EM11">
        <f xml:space="preserve"> Agg_inputs!EM11</f>
        <v>0</v>
      </c>
      <c r="EN11">
        <f xml:space="preserve"> Agg_inputs!EN11</f>
        <v>0</v>
      </c>
      <c r="EO11">
        <f xml:space="preserve"> Agg_inputs!EO11</f>
        <v>0</v>
      </c>
      <c r="EP11">
        <f xml:space="preserve"> Agg_inputs!EP11</f>
        <v>0</v>
      </c>
      <c r="EQ11">
        <f xml:space="preserve"> Agg_inputs!EQ11</f>
        <v>0</v>
      </c>
      <c r="ER11">
        <f xml:space="preserve"> Agg_inputs!ER11</f>
        <v>0</v>
      </c>
      <c r="ES11">
        <f xml:space="preserve"> Agg_inputs!ES11</f>
        <v>0</v>
      </c>
      <c r="ET11">
        <f xml:space="preserve"> Agg_inputs!ET11</f>
        <v>0</v>
      </c>
      <c r="EU11">
        <f xml:space="preserve"> Agg_inputs!EU11</f>
        <v>0</v>
      </c>
      <c r="EV11">
        <f xml:space="preserve"> Agg_inputs!EV11</f>
        <v>0</v>
      </c>
      <c r="EW11">
        <f xml:space="preserve"> Agg_inputs!EW11</f>
        <v>0</v>
      </c>
      <c r="EX11">
        <f xml:space="preserve"> Agg_inputs!EX11</f>
        <v>0</v>
      </c>
      <c r="EY11">
        <f xml:space="preserve"> Agg_inputs!EY11</f>
        <v>0</v>
      </c>
      <c r="EZ11">
        <f xml:space="preserve"> Agg_inputs!EZ11</f>
        <v>0</v>
      </c>
      <c r="FA11">
        <f xml:space="preserve"> Agg_inputs!FA11</f>
        <v>0</v>
      </c>
      <c r="FB11">
        <f xml:space="preserve"> Agg_inputs!FB11</f>
        <v>0</v>
      </c>
      <c r="FC11">
        <f xml:space="preserve"> Agg_inputs!FC11</f>
        <v>0</v>
      </c>
      <c r="FD11">
        <f xml:space="preserve"> Agg_inputs!FD11</f>
        <v>0</v>
      </c>
      <c r="FE11">
        <f xml:space="preserve"> Agg_inputs!FE11</f>
        <v>0</v>
      </c>
      <c r="FF11">
        <f xml:space="preserve"> Agg_inputs!FF11</f>
        <v>0</v>
      </c>
      <c r="FG11">
        <f xml:space="preserve"> Agg_inputs!FG11</f>
        <v>0</v>
      </c>
      <c r="FH11">
        <f xml:space="preserve"> EIA_supp!$Q$30* GTAP_names!$DM11</f>
        <v>0</v>
      </c>
      <c r="FI11">
        <f xml:space="preserve"> EIA_supp!$Q$31* GTAP_names!$DM11</f>
        <v>0</v>
      </c>
      <c r="FJ11">
        <f xml:space="preserve"> Agg_inputs!DU11</f>
        <v>0</v>
      </c>
      <c r="FK11">
        <f t="shared" si="0"/>
        <v>0</v>
      </c>
      <c r="FL11">
        <f>Agg_inputs!CS11</f>
        <v>0</v>
      </c>
      <c r="FM11">
        <f xml:space="preserve"> EIA_supp!$Q$32* GTAP_names!$DM11</f>
        <v>0</v>
      </c>
      <c r="FN11">
        <f xml:space="preserve"> EIA_supp!$Q$5*$DN11</f>
        <v>0</v>
      </c>
      <c r="FO11">
        <f xml:space="preserve"> EIA_supp!$Q$7*$DN11</f>
        <v>0</v>
      </c>
      <c r="FP11">
        <f xml:space="preserve"> EIA_supp!$Q$6*$DN11</f>
        <v>0</v>
      </c>
      <c r="FQ11">
        <f xml:space="preserve"> EIA_supp!$Q$8*$DN11</f>
        <v>0</v>
      </c>
      <c r="FR11">
        <f t="shared" si="1"/>
        <v>0</v>
      </c>
      <c r="FS11">
        <f t="shared" si="2"/>
        <v>0</v>
      </c>
      <c r="FT11">
        <f t="shared" si="3"/>
        <v>0</v>
      </c>
      <c r="FU11">
        <f t="shared" si="4"/>
        <v>0</v>
      </c>
      <c r="FV11">
        <f t="shared" si="5"/>
        <v>0</v>
      </c>
      <c r="FW11">
        <f t="shared" si="6"/>
        <v>0</v>
      </c>
      <c r="FX11">
        <f t="shared" si="7"/>
        <v>0</v>
      </c>
      <c r="FY11">
        <f t="shared" si="8"/>
        <v>0</v>
      </c>
      <c r="FZ11">
        <f xml:space="preserve"> EIA_supp!$Q$14* GTAP_names!$DL11</f>
        <v>0</v>
      </c>
      <c r="GA11">
        <f xml:space="preserve"> EIA_supp!$Q$15* GTAP_names!$DL11</f>
        <v>0</v>
      </c>
      <c r="GB11">
        <f t="shared" si="9"/>
        <v>0</v>
      </c>
      <c r="GC11">
        <f t="shared" si="10"/>
        <v>0</v>
      </c>
      <c r="GD11">
        <f t="shared" si="11"/>
        <v>0</v>
      </c>
      <c r="GE11">
        <f xml:space="preserve"> EIA_supp!$Q$22* GTAP_names!$DL11</f>
        <v>0</v>
      </c>
      <c r="GF11">
        <f t="shared" si="12"/>
        <v>0</v>
      </c>
      <c r="GG11">
        <f t="shared" si="13"/>
        <v>0</v>
      </c>
      <c r="GH11">
        <f xml:space="preserve"> EIA_supp!$Q$21* GTAP_names!$DL11</f>
        <v>0</v>
      </c>
      <c r="GI11">
        <v>0</v>
      </c>
      <c r="GJ11">
        <f xml:space="preserve"> EIA_supp!$Q$29* GTAP_names!$DM11</f>
        <v>0</v>
      </c>
      <c r="GK11">
        <f xml:space="preserve"> EIA_supp!$Q$9*$DN11</f>
        <v>0</v>
      </c>
      <c r="GL11">
        <f xml:space="preserve"> EIA_supp!$Q$16* GTAP_names!$DL11</f>
        <v>0</v>
      </c>
      <c r="GM11">
        <v>0</v>
      </c>
      <c r="GN11">
        <f xml:space="preserve"> EIA_supp!$Q$18* GTAP_names!$DL11</f>
        <v>0</v>
      </c>
      <c r="GO11">
        <f xml:space="preserve"> EIA_supp!$Q$19* GTAP_names!$DL11</f>
        <v>0</v>
      </c>
      <c r="GP11">
        <f xml:space="preserve"> EIA_supp!$Q$20* GTAP_names!$DL11</f>
        <v>0</v>
      </c>
      <c r="GQ11">
        <f xml:space="preserve"> EIA_supp!$Q$23* GTAP_names!$DL11</f>
        <v>0</v>
      </c>
      <c r="GR11">
        <f xml:space="preserve"> EIA_supp!$Q$24* GTAP_names!$DL11</f>
        <v>0</v>
      </c>
    </row>
    <row r="12" spans="1:200" x14ac:dyDescent="0.25">
      <c r="A12" t="str">
        <f xml:space="preserve"> Agg_inputs!A12</f>
        <v>export</v>
      </c>
      <c r="B12">
        <f xml:space="preserve"> Agg_inputs!B12</f>
        <v>0</v>
      </c>
      <c r="C12">
        <f xml:space="preserve"> Agg_inputs!C12</f>
        <v>0</v>
      </c>
      <c r="D12">
        <f xml:space="preserve"> Agg_inputs!D12</f>
        <v>0</v>
      </c>
      <c r="E12">
        <f xml:space="preserve"> Agg_inputs!E12</f>
        <v>0</v>
      </c>
      <c r="F12">
        <f xml:space="preserve"> Agg_inputs!F12</f>
        <v>0</v>
      </c>
      <c r="G12">
        <f xml:space="preserve"> Agg_inputs!G12</f>
        <v>0</v>
      </c>
      <c r="H12">
        <f xml:space="preserve"> Agg_inputs!H12</f>
        <v>0</v>
      </c>
      <c r="I12">
        <f xml:space="preserve"> Agg_inputs!I12</f>
        <v>0</v>
      </c>
      <c r="J12">
        <f xml:space="preserve"> Agg_inputs!J12</f>
        <v>0</v>
      </c>
      <c r="K12">
        <f xml:space="preserve"> Agg_inputs!K12</f>
        <v>0</v>
      </c>
      <c r="L12">
        <f xml:space="preserve"> Agg_inputs!L12</f>
        <v>0</v>
      </c>
      <c r="M12">
        <f xml:space="preserve"> Agg_inputs!M12</f>
        <v>0</v>
      </c>
      <c r="N12">
        <f xml:space="preserve"> Agg_inputs!N12</f>
        <v>0</v>
      </c>
      <c r="O12">
        <f xml:space="preserve"> Agg_inputs!O12</f>
        <v>0</v>
      </c>
      <c r="P12">
        <f xml:space="preserve"> Agg_inputs!P12</f>
        <v>0</v>
      </c>
      <c r="Q12">
        <f xml:space="preserve"> Agg_inputs!Q12</f>
        <v>0</v>
      </c>
      <c r="R12">
        <f xml:space="preserve"> Agg_inputs!R12</f>
        <v>0</v>
      </c>
      <c r="S12">
        <f xml:space="preserve"> Agg_inputs!S12</f>
        <v>0</v>
      </c>
      <c r="T12">
        <f xml:space="preserve"> Agg_inputs!T12</f>
        <v>0</v>
      </c>
      <c r="U12">
        <f xml:space="preserve"> Agg_inputs!U12</f>
        <v>0</v>
      </c>
      <c r="V12">
        <f xml:space="preserve"> Agg_inputs!V12</f>
        <v>0</v>
      </c>
      <c r="W12">
        <f xml:space="preserve"> Agg_inputs!W12</f>
        <v>0</v>
      </c>
      <c r="X12">
        <f xml:space="preserve"> Agg_inputs!X12</f>
        <v>0</v>
      </c>
      <c r="Y12">
        <f xml:space="preserve"> Agg_inputs!Y12</f>
        <v>0</v>
      </c>
      <c r="Z12">
        <f xml:space="preserve"> Agg_inputs!Z12</f>
        <v>0</v>
      </c>
      <c r="AA12">
        <f xml:space="preserve"> Agg_inputs!AA12</f>
        <v>0</v>
      </c>
      <c r="AB12">
        <f xml:space="preserve"> Agg_inputs!AB12</f>
        <v>0</v>
      </c>
      <c r="AC12">
        <f xml:space="preserve"> Agg_inputs!AC12</f>
        <v>0</v>
      </c>
      <c r="AD12">
        <f xml:space="preserve"> Agg_inputs!AD12</f>
        <v>0</v>
      </c>
      <c r="AE12">
        <f xml:space="preserve"> Agg_inputs!AE12</f>
        <v>0</v>
      </c>
      <c r="AF12">
        <f xml:space="preserve"> Agg_inputs!AF12</f>
        <v>0</v>
      </c>
      <c r="AG12">
        <f xml:space="preserve"> Agg_inputs!AG12</f>
        <v>0</v>
      </c>
      <c r="AH12">
        <f xml:space="preserve"> Agg_inputs!AH12</f>
        <v>0</v>
      </c>
      <c r="AI12">
        <f xml:space="preserve"> Agg_inputs!AI12</f>
        <v>0</v>
      </c>
      <c r="AJ12">
        <f xml:space="preserve"> Agg_inputs!AJ12</f>
        <v>0</v>
      </c>
      <c r="AK12">
        <f xml:space="preserve"> Agg_inputs!AK12</f>
        <v>0</v>
      </c>
      <c r="AL12">
        <f xml:space="preserve"> Agg_inputs!AL12</f>
        <v>0</v>
      </c>
      <c r="AM12">
        <f xml:space="preserve"> Agg_inputs!AM12</f>
        <v>0</v>
      </c>
      <c r="AN12">
        <f xml:space="preserve"> Agg_inputs!AN12</f>
        <v>0</v>
      </c>
      <c r="AO12">
        <f xml:space="preserve"> Agg_inputs!AO12</f>
        <v>0</v>
      </c>
      <c r="AP12">
        <f xml:space="preserve"> Agg_inputs!AP12</f>
        <v>0</v>
      </c>
      <c r="AQ12">
        <f xml:space="preserve"> Agg_inputs!AQ12</f>
        <v>0</v>
      </c>
      <c r="AR12">
        <f xml:space="preserve"> Agg_inputs!AR12</f>
        <v>0</v>
      </c>
      <c r="AS12">
        <f xml:space="preserve"> Agg_inputs!AS12</f>
        <v>0</v>
      </c>
      <c r="AT12">
        <f xml:space="preserve"> Agg_inputs!AT12</f>
        <v>0</v>
      </c>
      <c r="AU12">
        <f xml:space="preserve"> Agg_inputs!AU12</f>
        <v>0</v>
      </c>
      <c r="AV12">
        <f xml:space="preserve"> Agg_inputs!AV12</f>
        <v>0</v>
      </c>
      <c r="AW12">
        <f xml:space="preserve"> Agg_inputs!AW12</f>
        <v>0</v>
      </c>
      <c r="AX12">
        <f xml:space="preserve"> Agg_inputs!AX12</f>
        <v>0</v>
      </c>
      <c r="AY12">
        <f xml:space="preserve"> Agg_inputs!AY12</f>
        <v>0</v>
      </c>
      <c r="AZ12">
        <f xml:space="preserve"> Agg_inputs!AZ12</f>
        <v>0</v>
      </c>
      <c r="BA12">
        <f xml:space="preserve"> Agg_inputs!BA12</f>
        <v>0</v>
      </c>
      <c r="BB12">
        <f xml:space="preserve"> Agg_inputs!BB12</f>
        <v>0</v>
      </c>
      <c r="BC12">
        <f xml:space="preserve"> Agg_inputs!BC12</f>
        <v>0</v>
      </c>
      <c r="BD12">
        <f xml:space="preserve"> Agg_inputs!BD12</f>
        <v>0</v>
      </c>
      <c r="BE12">
        <f xml:space="preserve"> Agg_inputs!BE12</f>
        <v>0</v>
      </c>
      <c r="BF12">
        <f xml:space="preserve"> Agg_inputs!BF12</f>
        <v>0</v>
      </c>
      <c r="BG12">
        <f xml:space="preserve"> Agg_inputs!BG12</f>
        <v>0</v>
      </c>
      <c r="BH12">
        <f xml:space="preserve"> Agg_inputs!BH12</f>
        <v>0</v>
      </c>
      <c r="BI12">
        <f xml:space="preserve"> Agg_inputs!BI12</f>
        <v>0</v>
      </c>
      <c r="BJ12">
        <f xml:space="preserve"> Agg_inputs!BJ12</f>
        <v>0</v>
      </c>
      <c r="BK12">
        <f xml:space="preserve"> Agg_inputs!BK12</f>
        <v>0</v>
      </c>
      <c r="BL12">
        <f xml:space="preserve"> Agg_inputs!BL12</f>
        <v>0</v>
      </c>
      <c r="BM12">
        <f xml:space="preserve"> Agg_inputs!BM12</f>
        <v>0</v>
      </c>
      <c r="BN12">
        <f xml:space="preserve"> Agg_inputs!BN12</f>
        <v>0</v>
      </c>
      <c r="BO12">
        <f xml:space="preserve"> Agg_inputs!BO12</f>
        <v>0</v>
      </c>
      <c r="BP12">
        <f xml:space="preserve"> Agg_inputs!BP12</f>
        <v>0</v>
      </c>
      <c r="BQ12">
        <f xml:space="preserve"> Agg_inputs!BQ12</f>
        <v>0</v>
      </c>
      <c r="BR12">
        <f xml:space="preserve"> Agg_inputs!BR12</f>
        <v>0</v>
      </c>
      <c r="BS12">
        <f xml:space="preserve"> Agg_inputs!BS12</f>
        <v>0</v>
      </c>
      <c r="BT12">
        <f xml:space="preserve"> Agg_inputs!BT12</f>
        <v>0</v>
      </c>
      <c r="BU12">
        <f xml:space="preserve"> Agg_inputs!BU12</f>
        <v>0</v>
      </c>
      <c r="BV12">
        <f xml:space="preserve"> Agg_inputs!BV12</f>
        <v>0</v>
      </c>
      <c r="BW12">
        <f xml:space="preserve"> Agg_inputs!BW12</f>
        <v>0</v>
      </c>
      <c r="BX12">
        <f xml:space="preserve"> Agg_inputs!BX12</f>
        <v>0</v>
      </c>
      <c r="BY12">
        <f xml:space="preserve"> Agg_inputs!BY12</f>
        <v>0</v>
      </c>
      <c r="BZ12">
        <f xml:space="preserve"> Agg_inputs!BZ12</f>
        <v>0</v>
      </c>
      <c r="CA12">
        <f xml:space="preserve"> Agg_inputs!CA12</f>
        <v>0</v>
      </c>
      <c r="CB12">
        <f xml:space="preserve"> Agg_inputs!CB12</f>
        <v>0</v>
      </c>
      <c r="CC12">
        <f xml:space="preserve"> Agg_inputs!CC12</f>
        <v>0</v>
      </c>
      <c r="CD12">
        <f xml:space="preserve"> Agg_inputs!CD12</f>
        <v>0</v>
      </c>
      <c r="CE12">
        <f xml:space="preserve"> Agg_inputs!CE12</f>
        <v>0</v>
      </c>
      <c r="CF12">
        <f xml:space="preserve"> Agg_inputs!CF12</f>
        <v>0</v>
      </c>
      <c r="CG12">
        <f xml:space="preserve"> Agg_inputs!CG12</f>
        <v>0</v>
      </c>
      <c r="CH12">
        <f xml:space="preserve"> Agg_inputs!CH12</f>
        <v>0</v>
      </c>
      <c r="CI12">
        <f xml:space="preserve"> Agg_inputs!CI12</f>
        <v>0</v>
      </c>
      <c r="CJ12">
        <f xml:space="preserve"> Agg_inputs!CJ12</f>
        <v>0</v>
      </c>
      <c r="CK12">
        <f xml:space="preserve"> Agg_inputs!CK12</f>
        <v>0</v>
      </c>
      <c r="CL12">
        <f xml:space="preserve"> Agg_inputs!CL12</f>
        <v>0</v>
      </c>
      <c r="CM12">
        <f xml:space="preserve"> Agg_inputs!CM12</f>
        <v>0</v>
      </c>
      <c r="CN12">
        <f xml:space="preserve"> Agg_inputs!CN12</f>
        <v>0</v>
      </c>
      <c r="CO12">
        <f xml:space="preserve"> Agg_inputs!CO12</f>
        <v>0</v>
      </c>
      <c r="CP12">
        <f xml:space="preserve"> Agg_inputs!CP12</f>
        <v>0</v>
      </c>
      <c r="CQ12">
        <f xml:space="preserve"> Agg_inputs!CQ12</f>
        <v>0</v>
      </c>
      <c r="CR12">
        <f xml:space="preserve"> Agg_inputs!CR12</f>
        <v>0</v>
      </c>
      <c r="CS12">
        <f xml:space="preserve"> Agg_inputs!CS12</f>
        <v>0</v>
      </c>
      <c r="CT12">
        <f xml:space="preserve"> Agg_inputs!CT12</f>
        <v>0</v>
      </c>
      <c r="CU12">
        <f xml:space="preserve"> Agg_inputs!CU12</f>
        <v>0</v>
      </c>
      <c r="CV12">
        <f xml:space="preserve"> Agg_inputs!CV12</f>
        <v>0</v>
      </c>
      <c r="CW12">
        <f xml:space="preserve"> Agg_inputs!CW12</f>
        <v>0</v>
      </c>
      <c r="CX12">
        <f xml:space="preserve"> Agg_inputs!CX12</f>
        <v>0</v>
      </c>
      <c r="CY12">
        <f xml:space="preserve"> Agg_inputs!CY12</f>
        <v>0</v>
      </c>
      <c r="CZ12">
        <f xml:space="preserve"> Agg_inputs!CZ12</f>
        <v>0</v>
      </c>
      <c r="DA12">
        <f xml:space="preserve"> Agg_inputs!DA12</f>
        <v>0</v>
      </c>
      <c r="DB12">
        <f xml:space="preserve"> Agg_inputs!DB12</f>
        <v>0</v>
      </c>
      <c r="DC12">
        <f xml:space="preserve"> Agg_inputs!DC12</f>
        <v>0</v>
      </c>
      <c r="DD12">
        <f xml:space="preserve"> Agg_inputs!DD12</f>
        <v>0</v>
      </c>
      <c r="DE12">
        <f xml:space="preserve"> Agg_inputs!DE12</f>
        <v>0</v>
      </c>
      <c r="DF12">
        <f xml:space="preserve"> Agg_inputs!DF12</f>
        <v>0</v>
      </c>
      <c r="DG12">
        <f xml:space="preserve"> Agg_inputs!DG12</f>
        <v>0</v>
      </c>
      <c r="DH12">
        <f xml:space="preserve"> Agg_inputs!DH12</f>
        <v>0</v>
      </c>
      <c r="DI12">
        <f xml:space="preserve"> Agg_inputs!DI12</f>
        <v>0</v>
      </c>
      <c r="DJ12">
        <f xml:space="preserve"> Agg_inputs!DJ12</f>
        <v>0</v>
      </c>
      <c r="DK12">
        <f xml:space="preserve"> Agg_inputs!DK12</f>
        <v>0</v>
      </c>
      <c r="DL12">
        <f xml:space="preserve"> Agg_inputs!DL12</f>
        <v>0</v>
      </c>
      <c r="DM12">
        <f xml:space="preserve"> Agg_inputs!DM12</f>
        <v>0</v>
      </c>
      <c r="DN12">
        <f xml:space="preserve"> Agg_inputs!DN12</f>
        <v>0</v>
      </c>
      <c r="DO12">
        <f xml:space="preserve"> Agg_inputs!DO12</f>
        <v>0</v>
      </c>
      <c r="DP12">
        <f xml:space="preserve"> Agg_inputs!DP12</f>
        <v>0</v>
      </c>
      <c r="DQ12">
        <f xml:space="preserve"> Agg_inputs!DQ12</f>
        <v>0</v>
      </c>
      <c r="DR12">
        <f xml:space="preserve"> Agg_inputs!DR12</f>
        <v>0</v>
      </c>
      <c r="DS12">
        <f xml:space="preserve"> Agg_inputs!DS12</f>
        <v>0</v>
      </c>
      <c r="DT12">
        <f xml:space="preserve"> Agg_inputs!DT12</f>
        <v>0</v>
      </c>
      <c r="DU12">
        <f xml:space="preserve"> Agg_inputs!DU12</f>
        <v>0</v>
      </c>
      <c r="DV12">
        <f xml:space="preserve"> Agg_inputs!DV12</f>
        <v>0</v>
      </c>
      <c r="DW12">
        <f xml:space="preserve"> Agg_inputs!DW12</f>
        <v>0</v>
      </c>
      <c r="DX12">
        <f xml:space="preserve"> Agg_inputs!DX12</f>
        <v>0</v>
      </c>
      <c r="DY12">
        <f xml:space="preserve"> Agg_inputs!DY12</f>
        <v>0</v>
      </c>
      <c r="DZ12">
        <f xml:space="preserve"> Agg_inputs!DZ12</f>
        <v>0</v>
      </c>
      <c r="EA12">
        <f xml:space="preserve"> Agg_inputs!EA12</f>
        <v>0</v>
      </c>
      <c r="EB12">
        <f xml:space="preserve"> Agg_inputs!EB12</f>
        <v>0</v>
      </c>
      <c r="EC12">
        <f xml:space="preserve"> Agg_inputs!EC12</f>
        <v>0</v>
      </c>
      <c r="ED12">
        <f xml:space="preserve"> Agg_inputs!ED12</f>
        <v>0</v>
      </c>
      <c r="EE12">
        <f xml:space="preserve"> Agg_inputs!EE12</f>
        <v>0</v>
      </c>
      <c r="EF12">
        <f xml:space="preserve"> Agg_inputs!EF12</f>
        <v>0</v>
      </c>
      <c r="EG12">
        <f xml:space="preserve"> Agg_inputs!EG12</f>
        <v>0</v>
      </c>
      <c r="EH12">
        <f xml:space="preserve"> Agg_inputs!EH12</f>
        <v>0</v>
      </c>
      <c r="EI12">
        <f xml:space="preserve"> Agg_inputs!EI12</f>
        <v>0</v>
      </c>
      <c r="EJ12">
        <f xml:space="preserve"> Agg_inputs!EJ12</f>
        <v>0</v>
      </c>
      <c r="EK12">
        <f xml:space="preserve"> Agg_inputs!EK12</f>
        <v>0</v>
      </c>
      <c r="EL12">
        <f xml:space="preserve"> Agg_inputs!EL12</f>
        <v>0</v>
      </c>
      <c r="EM12">
        <f xml:space="preserve"> Agg_inputs!EM12</f>
        <v>0</v>
      </c>
      <c r="EN12">
        <f xml:space="preserve"> Agg_inputs!EN12</f>
        <v>0</v>
      </c>
      <c r="EO12">
        <f xml:space="preserve"> Agg_inputs!EO12</f>
        <v>0</v>
      </c>
      <c r="EP12">
        <f xml:space="preserve"> Agg_inputs!EP12</f>
        <v>0</v>
      </c>
      <c r="EQ12">
        <f xml:space="preserve"> Agg_inputs!EQ12</f>
        <v>0</v>
      </c>
      <c r="ER12">
        <f xml:space="preserve"> Agg_inputs!ER12</f>
        <v>0</v>
      </c>
      <c r="ES12">
        <f xml:space="preserve"> Agg_inputs!ES12</f>
        <v>0</v>
      </c>
      <c r="ET12">
        <f xml:space="preserve"> Agg_inputs!ET12</f>
        <v>0</v>
      </c>
      <c r="EU12">
        <f xml:space="preserve"> Agg_inputs!EU12</f>
        <v>0</v>
      </c>
      <c r="EV12">
        <f xml:space="preserve"> Agg_inputs!EV12</f>
        <v>0</v>
      </c>
      <c r="EW12">
        <f xml:space="preserve"> Agg_inputs!EW12</f>
        <v>0</v>
      </c>
      <c r="EX12">
        <f xml:space="preserve"> Agg_inputs!EX12</f>
        <v>0</v>
      </c>
      <c r="EY12">
        <f xml:space="preserve"> Agg_inputs!EY12</f>
        <v>0</v>
      </c>
      <c r="EZ12">
        <f xml:space="preserve"> Agg_inputs!EZ12</f>
        <v>0</v>
      </c>
      <c r="FA12">
        <f xml:space="preserve"> Agg_inputs!FA12</f>
        <v>0</v>
      </c>
      <c r="FB12">
        <f xml:space="preserve"> Agg_inputs!FB12</f>
        <v>0</v>
      </c>
      <c r="FC12">
        <f xml:space="preserve"> Agg_inputs!FC12</f>
        <v>0</v>
      </c>
      <c r="FD12">
        <f xml:space="preserve"> Agg_inputs!FD12</f>
        <v>0</v>
      </c>
      <c r="FE12">
        <f xml:space="preserve"> Agg_inputs!FE12</f>
        <v>0</v>
      </c>
      <c r="FF12">
        <f xml:space="preserve"> Agg_inputs!FF12</f>
        <v>0</v>
      </c>
      <c r="FG12">
        <f xml:space="preserve"> Agg_inputs!FG12</f>
        <v>0</v>
      </c>
      <c r="FH12">
        <f xml:space="preserve"> EIA_supp!$Q$30* GTAP_names!$DM12</f>
        <v>0</v>
      </c>
      <c r="FI12">
        <f xml:space="preserve"> EIA_supp!$Q$31* GTAP_names!$DM12</f>
        <v>0</v>
      </c>
      <c r="FJ12">
        <f xml:space="preserve"> Agg_inputs!DU12</f>
        <v>0</v>
      </c>
      <c r="FK12">
        <f t="shared" si="0"/>
        <v>0</v>
      </c>
      <c r="FL12">
        <f>Agg_inputs!CS12</f>
        <v>0</v>
      </c>
      <c r="FM12">
        <f xml:space="preserve"> EIA_supp!$Q$32* GTAP_names!$DM12</f>
        <v>0</v>
      </c>
      <c r="FN12">
        <f xml:space="preserve"> EIA_supp!$Q$5*$DN12</f>
        <v>0</v>
      </c>
      <c r="FO12">
        <f xml:space="preserve"> EIA_supp!$Q$7*$DN12</f>
        <v>0</v>
      </c>
      <c r="FP12">
        <f xml:space="preserve"> EIA_supp!$Q$6*$DN12</f>
        <v>0</v>
      </c>
      <c r="FQ12">
        <f xml:space="preserve"> EIA_supp!$Q$8*$DN12</f>
        <v>0</v>
      </c>
      <c r="FR12">
        <f t="shared" si="1"/>
        <v>0</v>
      </c>
      <c r="FS12">
        <f t="shared" si="2"/>
        <v>0</v>
      </c>
      <c r="FT12">
        <f t="shared" si="3"/>
        <v>0</v>
      </c>
      <c r="FU12">
        <f t="shared" si="4"/>
        <v>0</v>
      </c>
      <c r="FV12">
        <f t="shared" si="5"/>
        <v>0</v>
      </c>
      <c r="FW12">
        <f t="shared" si="6"/>
        <v>0</v>
      </c>
      <c r="FX12">
        <f t="shared" si="7"/>
        <v>0</v>
      </c>
      <c r="FY12">
        <f t="shared" si="8"/>
        <v>0</v>
      </c>
      <c r="FZ12">
        <f xml:space="preserve"> EIA_supp!$Q$14* GTAP_names!$DL12</f>
        <v>0</v>
      </c>
      <c r="GA12">
        <f xml:space="preserve"> EIA_supp!$Q$15* GTAP_names!$DL12</f>
        <v>0</v>
      </c>
      <c r="GB12">
        <f t="shared" si="9"/>
        <v>0</v>
      </c>
      <c r="GC12">
        <f t="shared" si="10"/>
        <v>0</v>
      </c>
      <c r="GD12">
        <f t="shared" si="11"/>
        <v>0</v>
      </c>
      <c r="GE12">
        <f xml:space="preserve"> EIA_supp!$Q$22* GTAP_names!$DL12</f>
        <v>0</v>
      </c>
      <c r="GF12">
        <f t="shared" si="12"/>
        <v>0</v>
      </c>
      <c r="GG12">
        <f t="shared" si="13"/>
        <v>0</v>
      </c>
      <c r="GH12">
        <f xml:space="preserve"> EIA_supp!$Q$21* GTAP_names!$DL12</f>
        <v>0</v>
      </c>
      <c r="GI12">
        <v>0</v>
      </c>
      <c r="GJ12">
        <f xml:space="preserve"> EIA_supp!$Q$29* GTAP_names!$DM12</f>
        <v>0</v>
      </c>
      <c r="GK12">
        <f xml:space="preserve"> EIA_supp!$Q$9*$DN12</f>
        <v>0</v>
      </c>
      <c r="GL12">
        <f xml:space="preserve"> EIA_supp!$Q$16* GTAP_names!$DL12</f>
        <v>0</v>
      </c>
      <c r="GM12">
        <f xml:space="preserve"> EIA_supp!$Q$15* GTAP_names!$DR12</f>
        <v>0</v>
      </c>
      <c r="GN12">
        <f xml:space="preserve"> EIA_supp!$Q$18* GTAP_names!$DL12</f>
        <v>0</v>
      </c>
      <c r="GO12">
        <f xml:space="preserve"> EIA_supp!$Q$19* GTAP_names!$DL12</f>
        <v>0</v>
      </c>
      <c r="GP12">
        <f xml:space="preserve"> EIA_supp!$Q$20* GTAP_names!$DL12</f>
        <v>0</v>
      </c>
      <c r="GQ12">
        <f xml:space="preserve"> EIA_supp!$Q$23* GTAP_names!$DL12</f>
        <v>0</v>
      </c>
      <c r="GR12">
        <f xml:space="preserve"> EIA_supp!$Q$24* GTAP_names!$DL12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12"/>
  <sheetViews>
    <sheetView zoomScale="85" zoomScaleNormal="85" workbookViewId="0">
      <selection sqref="A1:XFD1048576"/>
    </sheetView>
  </sheetViews>
  <sheetFormatPr defaultColWidth="12.5703125" defaultRowHeight="15" x14ac:dyDescent="0.25"/>
  <sheetData>
    <row r="1" spans="1:200" x14ac:dyDescent="0.25">
      <c r="B1" t="str">
        <f xml:space="preserve"> Agg_inputs!B1</f>
        <v>MAR</v>
      </c>
      <c r="C1" t="str">
        <f xml:space="preserve"> Agg_inputs!C1</f>
        <v>AFRIC</v>
      </c>
      <c r="D1" t="str">
        <f xml:space="preserve"> Agg_inputs!D1</f>
        <v>AGO</v>
      </c>
      <c r="E1" t="str">
        <f xml:space="preserve"> Agg_inputs!E1</f>
        <v>ALB</v>
      </c>
      <c r="F1" t="str">
        <f xml:space="preserve"> Agg_inputs!F1</f>
        <v>ANT</v>
      </c>
      <c r="G1" t="str">
        <f xml:space="preserve"> Agg_inputs!G1</f>
        <v>ARE</v>
      </c>
      <c r="H1" t="str">
        <f xml:space="preserve"> Agg_inputs!H1</f>
        <v>ARG</v>
      </c>
      <c r="I1" t="str">
        <f xml:space="preserve"> Agg_inputs!I1</f>
        <v>ARM</v>
      </c>
      <c r="J1" t="str">
        <f xml:space="preserve"> Agg_inputs!J1</f>
        <v>ASIA</v>
      </c>
      <c r="K1" t="str">
        <f xml:space="preserve"> Agg_inputs!K1</f>
        <v>ASME</v>
      </c>
      <c r="L1" t="str">
        <f xml:space="preserve"> Agg_inputs!L1</f>
        <v>AUS</v>
      </c>
      <c r="M1" t="str">
        <f xml:space="preserve"> Agg_inputs!M1</f>
        <v>AUT</v>
      </c>
      <c r="N1" t="str">
        <f xml:space="preserve"> Agg_inputs!N1</f>
        <v>AZE</v>
      </c>
      <c r="O1" t="str">
        <f xml:space="preserve"> Agg_inputs!O1</f>
        <v>BEL</v>
      </c>
      <c r="P1" t="str">
        <f xml:space="preserve"> Agg_inputs!P1</f>
        <v>BEN</v>
      </c>
      <c r="Q1" t="str">
        <f xml:space="preserve"> Agg_inputs!Q1</f>
        <v>BGD</v>
      </c>
      <c r="R1" t="str">
        <f xml:space="preserve"> Agg_inputs!R1</f>
        <v>BGR</v>
      </c>
      <c r="S1" t="str">
        <f xml:space="preserve"> Agg_inputs!S1</f>
        <v>BHR</v>
      </c>
      <c r="T1" t="str">
        <f xml:space="preserve"> Agg_inputs!T1</f>
        <v>BIH</v>
      </c>
      <c r="U1" t="str">
        <f xml:space="preserve"> Agg_inputs!U1</f>
        <v>BLR</v>
      </c>
      <c r="V1" t="str">
        <f xml:space="preserve"> Agg_inputs!V1</f>
        <v>BOL</v>
      </c>
      <c r="W1" t="str">
        <f xml:space="preserve"> Agg_inputs!W1</f>
        <v>BRA</v>
      </c>
      <c r="X1" t="str">
        <f xml:space="preserve"> Agg_inputs!X1</f>
        <v>BRN</v>
      </c>
      <c r="Y1" t="str">
        <f xml:space="preserve"> Agg_inputs!Y1</f>
        <v>BWA</v>
      </c>
      <c r="Z1" t="str">
        <f xml:space="preserve"> Agg_inputs!Z1</f>
        <v>CAN</v>
      </c>
      <c r="AA1" t="str">
        <f xml:space="preserve"> Agg_inputs!AA1</f>
        <v>CHE</v>
      </c>
      <c r="AB1" t="str">
        <f xml:space="preserve"> Agg_inputs!AB1</f>
        <v>CHINAREG</v>
      </c>
      <c r="AC1" t="str">
        <f xml:space="preserve"> Agg_inputs!AC1</f>
        <v>CHL</v>
      </c>
      <c r="AD1" t="str">
        <f xml:space="preserve"> Agg_inputs!AD1</f>
        <v>CHN</v>
      </c>
      <c r="AE1" t="str">
        <f xml:space="preserve"> Agg_inputs!AE1</f>
        <v>CIV</v>
      </c>
      <c r="AF1" t="str">
        <f xml:space="preserve"> Agg_inputs!AF1</f>
        <v>CMR</v>
      </c>
      <c r="AG1" t="str">
        <f xml:space="preserve"> Agg_inputs!AG1</f>
        <v>COD</v>
      </c>
      <c r="AH1" t="str">
        <f xml:space="preserve"> Agg_inputs!AH1</f>
        <v>COG</v>
      </c>
      <c r="AI1" t="str">
        <f xml:space="preserve"> Agg_inputs!AI1</f>
        <v>COL</v>
      </c>
      <c r="AJ1" t="str">
        <f xml:space="preserve"> Agg_inputs!AJ1</f>
        <v>CRI</v>
      </c>
      <c r="AK1" t="str">
        <f xml:space="preserve"> Agg_inputs!AK1</f>
        <v>CUB</v>
      </c>
      <c r="AL1" t="str">
        <f xml:space="preserve"> Agg_inputs!AL1</f>
        <v>CYP</v>
      </c>
      <c r="AM1" t="str">
        <f xml:space="preserve"> Agg_inputs!AM1</f>
        <v>CZE</v>
      </c>
      <c r="AN1" t="str">
        <f xml:space="preserve"> Agg_inputs!AN1</f>
        <v>DEU</v>
      </c>
      <c r="AO1" t="str">
        <f xml:space="preserve"> Agg_inputs!AO1</f>
        <v>DNK</v>
      </c>
      <c r="AP1" t="str">
        <f xml:space="preserve"> Agg_inputs!AP1</f>
        <v>DOM</v>
      </c>
      <c r="AQ1" t="str">
        <f xml:space="preserve"> Agg_inputs!AQ1</f>
        <v>DZA</v>
      </c>
      <c r="AR1" t="str">
        <f xml:space="preserve"> Agg_inputs!AR1</f>
        <v>ECU</v>
      </c>
      <c r="AS1" t="str">
        <f xml:space="preserve"> Agg_inputs!AS1</f>
        <v>EGY</v>
      </c>
      <c r="AT1" t="str">
        <f xml:space="preserve"> Agg_inputs!AT1</f>
        <v>ERI</v>
      </c>
      <c r="AU1" t="str">
        <f xml:space="preserve"> Agg_inputs!AU1</f>
        <v>ESP</v>
      </c>
      <c r="AV1" t="str">
        <f xml:space="preserve"> Agg_inputs!AV1</f>
        <v>EST</v>
      </c>
      <c r="AW1" t="str">
        <f xml:space="preserve"> Agg_inputs!AW1</f>
        <v>ETH</v>
      </c>
      <c r="AX1" t="str">
        <f xml:space="preserve"> Agg_inputs!AX1</f>
        <v>EU28</v>
      </c>
      <c r="AY1" t="str">
        <f xml:space="preserve"> Agg_inputs!AY1</f>
        <v>FIN</v>
      </c>
      <c r="AZ1" t="str">
        <f xml:space="preserve"> Agg_inputs!AZ1</f>
        <v>FRA</v>
      </c>
      <c r="BA1" t="str">
        <f xml:space="preserve"> Agg_inputs!BA1</f>
        <v>FSU_15</v>
      </c>
      <c r="BB1" t="str">
        <f xml:space="preserve"> Agg_inputs!BB1</f>
        <v>GAB</v>
      </c>
      <c r="BC1" t="str">
        <f xml:space="preserve"> Agg_inputs!BC1</f>
        <v>GBR</v>
      </c>
      <c r="BD1" t="str">
        <f xml:space="preserve"> Agg_inputs!BD1</f>
        <v>GEO</v>
      </c>
      <c r="BE1" t="str">
        <f xml:space="preserve"> Agg_inputs!BE1</f>
        <v>GHA</v>
      </c>
      <c r="BF1" t="str">
        <f xml:space="preserve"> Agg_inputs!BF1</f>
        <v>GIB</v>
      </c>
      <c r="BG1" t="str">
        <f xml:space="preserve"> Agg_inputs!BG1</f>
        <v>GRC</v>
      </c>
      <c r="BH1" t="str">
        <f xml:space="preserve"> Agg_inputs!BH1</f>
        <v>GTM</v>
      </c>
      <c r="BI1" t="str">
        <f xml:space="preserve"> Agg_inputs!BI1</f>
        <v>HKG</v>
      </c>
      <c r="BJ1" t="str">
        <f xml:space="preserve"> Agg_inputs!BJ1</f>
        <v>HND</v>
      </c>
      <c r="BK1" t="str">
        <f xml:space="preserve"> Agg_inputs!BK1</f>
        <v>HRV</v>
      </c>
      <c r="BL1" t="str">
        <f xml:space="preserve"> Agg_inputs!BL1</f>
        <v>HTI</v>
      </c>
      <c r="BM1" t="str">
        <f xml:space="preserve"> Agg_inputs!BM1</f>
        <v>HUN</v>
      </c>
      <c r="BN1" t="str">
        <f xml:space="preserve"> Agg_inputs!BN1</f>
        <v>IDN</v>
      </c>
      <c r="BO1" t="str">
        <f xml:space="preserve"> Agg_inputs!BO1</f>
        <v>IEATOT</v>
      </c>
      <c r="BP1" t="str">
        <f xml:space="preserve"> Agg_inputs!BP1</f>
        <v>IND</v>
      </c>
      <c r="BQ1" t="str">
        <f xml:space="preserve"> Agg_inputs!BQ1</f>
        <v>IRL</v>
      </c>
      <c r="BR1" t="str">
        <f xml:space="preserve"> Agg_inputs!BR1</f>
        <v>IRN</v>
      </c>
      <c r="BS1" t="str">
        <f xml:space="preserve"> Agg_inputs!BS1</f>
        <v>IRQ</v>
      </c>
      <c r="BT1" t="str">
        <f xml:space="preserve"> Agg_inputs!BT1</f>
        <v>ISL</v>
      </c>
      <c r="BU1" t="str">
        <f xml:space="preserve"> Agg_inputs!BU1</f>
        <v>ISR</v>
      </c>
      <c r="BV1" t="str">
        <f xml:space="preserve"> Agg_inputs!BV1</f>
        <v>ITA</v>
      </c>
      <c r="BW1" t="str">
        <f xml:space="preserve"> Agg_inputs!BW1</f>
        <v>JAM</v>
      </c>
      <c r="BX1" t="str">
        <f xml:space="preserve"> Agg_inputs!BX1</f>
        <v>JOR</v>
      </c>
      <c r="BY1" t="str">
        <f xml:space="preserve"> Agg_inputs!BY1</f>
        <v>JPN</v>
      </c>
      <c r="BZ1" t="str">
        <f xml:space="preserve"> Agg_inputs!BZ1</f>
        <v>KAZ</v>
      </c>
      <c r="CA1" t="str">
        <f xml:space="preserve"> Agg_inputs!CA1</f>
        <v>KEN</v>
      </c>
      <c r="CB1" t="str">
        <f xml:space="preserve"> Agg_inputs!CB1</f>
        <v>KGZ</v>
      </c>
      <c r="CC1" t="str">
        <f xml:space="preserve"> Agg_inputs!CC1</f>
        <v>KHM</v>
      </c>
      <c r="CD1" t="str">
        <f xml:space="preserve"> Agg_inputs!CD1</f>
        <v>KOR</v>
      </c>
      <c r="CE1" t="str">
        <f xml:space="preserve"> Agg_inputs!CE1</f>
        <v>KOSOVO</v>
      </c>
      <c r="CF1" t="str">
        <f xml:space="preserve"> Agg_inputs!CF1</f>
        <v>KWT</v>
      </c>
      <c r="CG1" t="str">
        <f xml:space="preserve"> Agg_inputs!CG1</f>
        <v>LATAMER</v>
      </c>
      <c r="CH1" t="str">
        <f xml:space="preserve"> Agg_inputs!CH1</f>
        <v>LBN</v>
      </c>
      <c r="CI1" t="str">
        <f xml:space="preserve"> Agg_inputs!CI1</f>
        <v>LBY</v>
      </c>
      <c r="CJ1" t="str">
        <f xml:space="preserve"> Agg_inputs!CJ1</f>
        <v>LKA</v>
      </c>
      <c r="CK1" t="str">
        <f xml:space="preserve"> Agg_inputs!CK1</f>
        <v>LTU</v>
      </c>
      <c r="CL1" t="str">
        <f xml:space="preserve"> Agg_inputs!CL1</f>
        <v>LUX</v>
      </c>
      <c r="CM1" t="str">
        <f xml:space="preserve"> Agg_inputs!CM1</f>
        <v>LVA</v>
      </c>
      <c r="CN1" t="str">
        <f xml:space="preserve"> Agg_inputs!CN1</f>
        <v>MAURITIUS</v>
      </c>
      <c r="CO1" t="str">
        <f xml:space="preserve"> Agg_inputs!CO1</f>
        <v>MDA</v>
      </c>
      <c r="CP1" t="str">
        <f xml:space="preserve"> Agg_inputs!CP1</f>
        <v>MEX</v>
      </c>
      <c r="CQ1" t="str">
        <f xml:space="preserve"> Agg_inputs!CQ1</f>
        <v>MKD</v>
      </c>
      <c r="CR1" t="str">
        <f xml:space="preserve"> Agg_inputs!CR1</f>
        <v>MLT</v>
      </c>
      <c r="CS1" t="str">
        <f xml:space="preserve"> Agg_inputs!CS1</f>
        <v>MMR</v>
      </c>
      <c r="CT1" t="str">
        <f xml:space="preserve"> Agg_inputs!CT1</f>
        <v>MNE</v>
      </c>
      <c r="CU1" t="str">
        <f xml:space="preserve"> Agg_inputs!CU1</f>
        <v>MNG</v>
      </c>
      <c r="CV1" t="str">
        <f xml:space="preserve"> Agg_inputs!CV1</f>
        <v>MOZ</v>
      </c>
      <c r="CW1" t="str">
        <f xml:space="preserve"> Agg_inputs!CW1</f>
        <v>MYS</v>
      </c>
      <c r="CX1" t="str">
        <f xml:space="preserve"> Agg_inputs!CX1</f>
        <v>NAM</v>
      </c>
      <c r="CY1" t="str">
        <f xml:space="preserve"> Agg_inputs!CY1</f>
        <v>NGA</v>
      </c>
      <c r="CZ1" t="str">
        <f xml:space="preserve"> Agg_inputs!CZ1</f>
        <v>NIC</v>
      </c>
      <c r="DA1" t="str">
        <f xml:space="preserve"> Agg_inputs!DA1</f>
        <v>NLD</v>
      </c>
      <c r="DB1" t="str">
        <f xml:space="preserve"> Agg_inputs!DB1</f>
        <v>NOC</v>
      </c>
      <c r="DC1" t="str">
        <f xml:space="preserve"> Agg_inputs!DC1</f>
        <v>NON-OECDEUROPEANDEURASIA</v>
      </c>
      <c r="DD1" t="str">
        <f xml:space="preserve"> Agg_inputs!DD1</f>
        <v>NOR</v>
      </c>
      <c r="DE1" t="str">
        <f xml:space="preserve"> Agg_inputs!DE1</f>
        <v>NPL</v>
      </c>
      <c r="DF1" t="str">
        <f xml:space="preserve"> Agg_inputs!DF1</f>
        <v>NZL</v>
      </c>
      <c r="DG1" t="str">
        <f xml:space="preserve"> Agg_inputs!DG1</f>
        <v>OENN</v>
      </c>
      <c r="DH1" t="str">
        <f xml:space="preserve"> Agg_inputs!DH1</f>
        <v>OEPN</v>
      </c>
      <c r="DI1" t="str">
        <f xml:space="preserve"> Agg_inputs!DI1</f>
        <v>OEU</v>
      </c>
      <c r="DJ1" t="str">
        <f xml:space="preserve"> Agg_inputs!DJ1</f>
        <v>OMN</v>
      </c>
      <c r="DK1" t="str">
        <f xml:space="preserve"> Agg_inputs!DK1</f>
        <v>OPEC12</v>
      </c>
      <c r="DL1" t="str">
        <f xml:space="preserve"> Agg_inputs!DL1</f>
        <v>OTHERAFRIC</v>
      </c>
      <c r="DM1" t="str">
        <f xml:space="preserve"> Agg_inputs!DM1</f>
        <v>OTHERASIA</v>
      </c>
      <c r="DN1" t="str">
        <f xml:space="preserve"> Agg_inputs!DN1</f>
        <v>OTHERLATIN</v>
      </c>
      <c r="DO1" t="str">
        <f xml:space="preserve"> Agg_inputs!DO1</f>
        <v>OTO</v>
      </c>
      <c r="DP1" t="str">
        <f xml:space="preserve"> Agg_inputs!DP1</f>
        <v>PAK</v>
      </c>
      <c r="DQ1" t="str">
        <f xml:space="preserve"> Agg_inputs!DQ1</f>
        <v>PAN</v>
      </c>
      <c r="DR1" t="str">
        <f xml:space="preserve"> Agg_inputs!DR1</f>
        <v>PER</v>
      </c>
      <c r="DS1" t="str">
        <f xml:space="preserve"> Agg_inputs!DS1</f>
        <v>PHL</v>
      </c>
      <c r="DT1" t="str">
        <f xml:space="preserve"> Agg_inputs!DT1</f>
        <v>POL</v>
      </c>
      <c r="DU1" t="str">
        <f xml:space="preserve"> Agg_inputs!DU1</f>
        <v>PRK</v>
      </c>
      <c r="DV1" t="str">
        <f xml:space="preserve"> Agg_inputs!DV1</f>
        <v>PRT</v>
      </c>
      <c r="DW1" t="str">
        <f xml:space="preserve"> Agg_inputs!DW1</f>
        <v>PRY</v>
      </c>
      <c r="DX1" t="str">
        <f xml:space="preserve"> Agg_inputs!DX1</f>
        <v>QAT</v>
      </c>
      <c r="DY1" t="str">
        <f xml:space="preserve"> Agg_inputs!DY1</f>
        <v>ROU</v>
      </c>
      <c r="DZ1" t="str">
        <f xml:space="preserve"> Agg_inputs!DZ1</f>
        <v>RUS</v>
      </c>
      <c r="EA1" t="str">
        <f xml:space="preserve"> Agg_inputs!EA1</f>
        <v>SAU</v>
      </c>
      <c r="EB1" t="str">
        <f xml:space="preserve"> Agg_inputs!EB1</f>
        <v>SDN</v>
      </c>
      <c r="EC1" t="str">
        <f xml:space="preserve"> Agg_inputs!EC1</f>
        <v>SEN</v>
      </c>
      <c r="ED1" t="str">
        <f xml:space="preserve"> Agg_inputs!ED1</f>
        <v>SGP</v>
      </c>
      <c r="EE1" t="str">
        <f xml:space="preserve"> Agg_inputs!EE1</f>
        <v>SLV</v>
      </c>
      <c r="EF1" t="str">
        <f xml:space="preserve"> Agg_inputs!EF1</f>
        <v>SRB</v>
      </c>
      <c r="EG1" t="str">
        <f xml:space="preserve"> Agg_inputs!EG1</f>
        <v>SVK</v>
      </c>
      <c r="EH1" t="str">
        <f xml:space="preserve"> Agg_inputs!EH1</f>
        <v>SVN</v>
      </c>
      <c r="EI1" t="str">
        <f xml:space="preserve"> Agg_inputs!EI1</f>
        <v>SWE</v>
      </c>
      <c r="EJ1" t="str">
        <f xml:space="preserve"> Agg_inputs!EJ1</f>
        <v>SYR</v>
      </c>
      <c r="EK1" t="str">
        <f xml:space="preserve"> Agg_inputs!EK1</f>
        <v>TGO</v>
      </c>
      <c r="EL1" t="str">
        <f xml:space="preserve"> Agg_inputs!EL1</f>
        <v>THA</v>
      </c>
      <c r="EM1" t="str">
        <f xml:space="preserve"> Agg_inputs!EM1</f>
        <v>TJK</v>
      </c>
      <c r="EN1" t="str">
        <f xml:space="preserve"> Agg_inputs!EN1</f>
        <v>TKM</v>
      </c>
      <c r="EO1" t="str">
        <f xml:space="preserve"> Agg_inputs!EO1</f>
        <v>TTO</v>
      </c>
      <c r="EP1" t="str">
        <f xml:space="preserve"> Agg_inputs!EP1</f>
        <v>TUN</v>
      </c>
      <c r="EQ1" t="str">
        <f xml:space="preserve"> Agg_inputs!EQ1</f>
        <v>TUR</v>
      </c>
      <c r="ER1" t="str">
        <f xml:space="preserve"> Agg_inputs!ER1</f>
        <v>TWN</v>
      </c>
      <c r="ES1" t="str">
        <f xml:space="preserve"> Agg_inputs!ES1</f>
        <v>TZA</v>
      </c>
      <c r="ET1" t="str">
        <f xml:space="preserve"> Agg_inputs!ET1</f>
        <v>UKR</v>
      </c>
      <c r="EU1" t="str">
        <f xml:space="preserve"> Agg_inputs!EU1</f>
        <v>URY</v>
      </c>
      <c r="EV1" t="str">
        <f xml:space="preserve"> Agg_inputs!EV1</f>
        <v>USA</v>
      </c>
      <c r="EW1" t="str">
        <f xml:space="preserve"> Agg_inputs!EW1</f>
        <v>UZB</v>
      </c>
      <c r="EX1" t="str">
        <f xml:space="preserve"> Agg_inputs!EX1</f>
        <v>VEN</v>
      </c>
      <c r="EY1" t="str">
        <f xml:space="preserve"> Agg_inputs!EY1</f>
        <v>VNM</v>
      </c>
      <c r="EZ1" t="str">
        <f xml:space="preserve"> Agg_inputs!EZ1</f>
        <v>WLD</v>
      </c>
      <c r="FA1" t="str">
        <f xml:space="preserve"> Agg_inputs!FA1</f>
        <v>YEM</v>
      </c>
      <c r="FB1" t="str">
        <f xml:space="preserve"> Agg_inputs!FB1</f>
        <v>YUG</v>
      </c>
      <c r="FC1" t="str">
        <f xml:space="preserve"> Agg_inputs!FC1</f>
        <v>ZAF</v>
      </c>
      <c r="FD1" t="str">
        <f xml:space="preserve"> Agg_inputs!FD1</f>
        <v>ZMB</v>
      </c>
      <c r="FE1" t="str">
        <f xml:space="preserve"> Agg_inputs!FE1</f>
        <v>ZWE</v>
      </c>
      <c r="FF1" t="str">
        <f xml:space="preserve"> Agg_inputs!FF1</f>
        <v>Grand Total</v>
      </c>
      <c r="FG1" t="str">
        <f xml:space="preserve"> Agg_inputs!FG1</f>
        <v>IEA</v>
      </c>
      <c r="FH1" t="s">
        <v>401</v>
      </c>
      <c r="FI1" s="6" t="s">
        <v>533</v>
      </c>
      <c r="FJ1" s="6" t="s">
        <v>532</v>
      </c>
      <c r="FK1" s="6" t="s">
        <v>396</v>
      </c>
      <c r="FL1" t="s">
        <v>398</v>
      </c>
      <c r="FM1" t="s">
        <v>402</v>
      </c>
      <c r="FN1" t="s">
        <v>403</v>
      </c>
      <c r="FO1" s="6" t="s">
        <v>404</v>
      </c>
      <c r="FP1" s="6" t="s">
        <v>405</v>
      </c>
      <c r="FQ1" s="6" t="s">
        <v>524</v>
      </c>
      <c r="FR1" s="6" t="s">
        <v>523</v>
      </c>
      <c r="FS1" s="6" t="s">
        <v>393</v>
      </c>
      <c r="FT1" t="s">
        <v>400</v>
      </c>
      <c r="FU1" t="s">
        <v>397</v>
      </c>
      <c r="FV1" s="6" t="s">
        <v>391</v>
      </c>
      <c r="FW1" t="s">
        <v>399</v>
      </c>
      <c r="FX1" s="6" t="s">
        <v>395</v>
      </c>
      <c r="FY1" t="s">
        <v>389</v>
      </c>
      <c r="FZ1" s="6" t="s">
        <v>406</v>
      </c>
      <c r="GA1" s="6" t="s">
        <v>528</v>
      </c>
      <c r="GB1" s="6" t="s">
        <v>527</v>
      </c>
      <c r="GC1" s="6" t="s">
        <v>392</v>
      </c>
      <c r="GD1" t="s">
        <v>390</v>
      </c>
      <c r="GE1" s="6" t="s">
        <v>529</v>
      </c>
      <c r="GF1" s="6" t="s">
        <v>530</v>
      </c>
      <c r="GG1" s="6" t="s">
        <v>394</v>
      </c>
      <c r="GH1" t="s">
        <v>407</v>
      </c>
      <c r="GI1" t="s">
        <v>408</v>
      </c>
      <c r="GJ1" t="s">
        <v>409</v>
      </c>
      <c r="GK1" t="s">
        <v>410</v>
      </c>
      <c r="GL1" t="s">
        <v>411</v>
      </c>
      <c r="GM1" t="s">
        <v>412</v>
      </c>
      <c r="GN1" t="s">
        <v>413</v>
      </c>
      <c r="GO1" t="s">
        <v>415</v>
      </c>
      <c r="GP1" t="s">
        <v>414</v>
      </c>
      <c r="GQ1" t="s">
        <v>536</v>
      </c>
      <c r="GR1" t="s">
        <v>537</v>
      </c>
    </row>
    <row r="2" spans="1:200" x14ac:dyDescent="0.25">
      <c r="A2" t="str">
        <f xml:space="preserve"> Agg_inputs!A2</f>
        <v>tnd</v>
      </c>
      <c r="B2">
        <f xml:space="preserve"> Agg_inputs!B2</f>
        <v>0</v>
      </c>
      <c r="C2">
        <f xml:space="preserve"> Agg_inputs!C2</f>
        <v>0</v>
      </c>
      <c r="D2">
        <f xml:space="preserve"> Agg_inputs!D2</f>
        <v>0</v>
      </c>
      <c r="E2">
        <f xml:space="preserve"> Agg_inputs!E2</f>
        <v>0</v>
      </c>
      <c r="F2">
        <f xml:space="preserve"> Agg_inputs!F2</f>
        <v>0</v>
      </c>
      <c r="G2">
        <f xml:space="preserve"> Agg_inputs!G2</f>
        <v>0</v>
      </c>
      <c r="H2">
        <f xml:space="preserve"> Agg_inputs!H2</f>
        <v>0</v>
      </c>
      <c r="I2">
        <f xml:space="preserve"> Agg_inputs!I2</f>
        <v>0</v>
      </c>
      <c r="J2">
        <f xml:space="preserve"> Agg_inputs!J2</f>
        <v>0</v>
      </c>
      <c r="K2">
        <f xml:space="preserve"> Agg_inputs!K2</f>
        <v>0</v>
      </c>
      <c r="L2">
        <f xml:space="preserve"> Agg_inputs!L2</f>
        <v>0</v>
      </c>
      <c r="M2">
        <f xml:space="preserve"> Agg_inputs!M2</f>
        <v>0</v>
      </c>
      <c r="N2">
        <f xml:space="preserve"> Agg_inputs!N2</f>
        <v>0</v>
      </c>
      <c r="O2">
        <f xml:space="preserve"> Agg_inputs!O2</f>
        <v>0</v>
      </c>
      <c r="P2">
        <f xml:space="preserve"> Agg_inputs!P2</f>
        <v>0</v>
      </c>
      <c r="Q2">
        <f xml:space="preserve"> Agg_inputs!Q2</f>
        <v>0</v>
      </c>
      <c r="R2">
        <f xml:space="preserve"> Agg_inputs!R2</f>
        <v>0</v>
      </c>
      <c r="S2">
        <f xml:space="preserve"> Agg_inputs!S2</f>
        <v>0</v>
      </c>
      <c r="T2">
        <f xml:space="preserve"> Agg_inputs!T2</f>
        <v>0</v>
      </c>
      <c r="U2">
        <f xml:space="preserve"> Agg_inputs!U2</f>
        <v>0</v>
      </c>
      <c r="V2">
        <f xml:space="preserve"> Agg_inputs!V2</f>
        <v>0</v>
      </c>
      <c r="W2">
        <f xml:space="preserve"> Agg_inputs!W2</f>
        <v>0</v>
      </c>
      <c r="X2">
        <f xml:space="preserve"> Agg_inputs!X2</f>
        <v>0</v>
      </c>
      <c r="Y2">
        <f xml:space="preserve"> Agg_inputs!Y2</f>
        <v>0</v>
      </c>
      <c r="Z2">
        <f xml:space="preserve"> Agg_inputs!Z2</f>
        <v>0</v>
      </c>
      <c r="AA2">
        <f xml:space="preserve"> Agg_inputs!AA2</f>
        <v>0</v>
      </c>
      <c r="AB2">
        <f xml:space="preserve"> Agg_inputs!AB2</f>
        <v>0</v>
      </c>
      <c r="AC2">
        <f xml:space="preserve"> Agg_inputs!AC2</f>
        <v>0</v>
      </c>
      <c r="AD2">
        <f xml:space="preserve"> Agg_inputs!AD2</f>
        <v>0</v>
      </c>
      <c r="AE2">
        <f xml:space="preserve"> Agg_inputs!AE2</f>
        <v>0</v>
      </c>
      <c r="AF2">
        <f xml:space="preserve"> Agg_inputs!AF2</f>
        <v>0</v>
      </c>
      <c r="AG2">
        <f xml:space="preserve"> Agg_inputs!AG2</f>
        <v>0</v>
      </c>
      <c r="AH2">
        <f xml:space="preserve"> Agg_inputs!AH2</f>
        <v>0</v>
      </c>
      <c r="AI2">
        <f xml:space="preserve"> Agg_inputs!AI2</f>
        <v>0</v>
      </c>
      <c r="AJ2">
        <f xml:space="preserve"> Agg_inputs!AJ2</f>
        <v>0</v>
      </c>
      <c r="AK2">
        <f xml:space="preserve"> Agg_inputs!AK2</f>
        <v>0</v>
      </c>
      <c r="AL2">
        <f xml:space="preserve"> Agg_inputs!AL2</f>
        <v>0</v>
      </c>
      <c r="AM2">
        <f xml:space="preserve"> Agg_inputs!AM2</f>
        <v>0</v>
      </c>
      <c r="AN2">
        <f xml:space="preserve"> Agg_inputs!AN2</f>
        <v>0</v>
      </c>
      <c r="AO2">
        <f xml:space="preserve"> Agg_inputs!AO2</f>
        <v>0</v>
      </c>
      <c r="AP2">
        <f xml:space="preserve"> Agg_inputs!AP2</f>
        <v>0</v>
      </c>
      <c r="AQ2">
        <f xml:space="preserve"> Agg_inputs!AQ2</f>
        <v>0</v>
      </c>
      <c r="AR2">
        <f xml:space="preserve"> Agg_inputs!AR2</f>
        <v>0</v>
      </c>
      <c r="AS2">
        <f xml:space="preserve"> Agg_inputs!AS2</f>
        <v>0</v>
      </c>
      <c r="AT2">
        <f xml:space="preserve"> Agg_inputs!AT2</f>
        <v>0</v>
      </c>
      <c r="AU2">
        <f xml:space="preserve"> Agg_inputs!AU2</f>
        <v>0</v>
      </c>
      <c r="AV2">
        <f xml:space="preserve"> Agg_inputs!AV2</f>
        <v>0</v>
      </c>
      <c r="AW2">
        <f xml:space="preserve"> Agg_inputs!AW2</f>
        <v>0</v>
      </c>
      <c r="AX2">
        <f xml:space="preserve"> Agg_inputs!AX2</f>
        <v>0</v>
      </c>
      <c r="AY2">
        <f xml:space="preserve"> Agg_inputs!AY2</f>
        <v>0</v>
      </c>
      <c r="AZ2">
        <f xml:space="preserve"> Agg_inputs!AZ2</f>
        <v>0</v>
      </c>
      <c r="BA2">
        <f xml:space="preserve"> Agg_inputs!BA2</f>
        <v>0</v>
      </c>
      <c r="BB2">
        <f xml:space="preserve"> Agg_inputs!BB2</f>
        <v>0</v>
      </c>
      <c r="BC2">
        <f xml:space="preserve"> Agg_inputs!BC2</f>
        <v>0</v>
      </c>
      <c r="BD2">
        <f xml:space="preserve"> Agg_inputs!BD2</f>
        <v>0</v>
      </c>
      <c r="BE2">
        <f xml:space="preserve"> Agg_inputs!BE2</f>
        <v>0</v>
      </c>
      <c r="BF2">
        <f xml:space="preserve"> Agg_inputs!BF2</f>
        <v>0</v>
      </c>
      <c r="BG2">
        <f xml:space="preserve"> Agg_inputs!BG2</f>
        <v>0</v>
      </c>
      <c r="BH2">
        <f xml:space="preserve"> Agg_inputs!BH2</f>
        <v>0</v>
      </c>
      <c r="BI2">
        <f xml:space="preserve"> Agg_inputs!BI2</f>
        <v>0</v>
      </c>
      <c r="BJ2">
        <f xml:space="preserve"> Agg_inputs!BJ2</f>
        <v>0</v>
      </c>
      <c r="BK2">
        <f xml:space="preserve"> Agg_inputs!BK2</f>
        <v>0</v>
      </c>
      <c r="BL2">
        <f xml:space="preserve"> Agg_inputs!BL2</f>
        <v>0</v>
      </c>
      <c r="BM2">
        <f xml:space="preserve"> Agg_inputs!BM2</f>
        <v>0</v>
      </c>
      <c r="BN2">
        <f xml:space="preserve"> Agg_inputs!BN2</f>
        <v>0</v>
      </c>
      <c r="BO2">
        <f xml:space="preserve"> Agg_inputs!BO2</f>
        <v>0</v>
      </c>
      <c r="BP2">
        <f xml:space="preserve"> Agg_inputs!BP2</f>
        <v>0</v>
      </c>
      <c r="BQ2">
        <f xml:space="preserve"> Agg_inputs!BQ2</f>
        <v>0</v>
      </c>
      <c r="BR2">
        <f xml:space="preserve"> Agg_inputs!BR2</f>
        <v>0</v>
      </c>
      <c r="BS2">
        <f xml:space="preserve"> Agg_inputs!BS2</f>
        <v>0</v>
      </c>
      <c r="BT2">
        <f xml:space="preserve"> Agg_inputs!BT2</f>
        <v>0</v>
      </c>
      <c r="BU2">
        <f xml:space="preserve"> Agg_inputs!BU2</f>
        <v>0</v>
      </c>
      <c r="BV2">
        <f xml:space="preserve"> Agg_inputs!BV2</f>
        <v>0</v>
      </c>
      <c r="BW2">
        <f xml:space="preserve"> Agg_inputs!BW2</f>
        <v>0</v>
      </c>
      <c r="BX2">
        <f xml:space="preserve"> Agg_inputs!BX2</f>
        <v>0</v>
      </c>
      <c r="BY2">
        <f xml:space="preserve"> Agg_inputs!BY2</f>
        <v>0</v>
      </c>
      <c r="BZ2">
        <f xml:space="preserve"> Agg_inputs!BZ2</f>
        <v>0</v>
      </c>
      <c r="CA2">
        <f xml:space="preserve"> Agg_inputs!CA2</f>
        <v>0</v>
      </c>
      <c r="CB2">
        <f xml:space="preserve"> Agg_inputs!CB2</f>
        <v>0</v>
      </c>
      <c r="CC2">
        <f xml:space="preserve"> Agg_inputs!CC2</f>
        <v>0</v>
      </c>
      <c r="CD2">
        <f xml:space="preserve"> Agg_inputs!CD2</f>
        <v>0</v>
      </c>
      <c r="CE2">
        <f xml:space="preserve"> Agg_inputs!CE2</f>
        <v>0</v>
      </c>
      <c r="CF2">
        <f xml:space="preserve"> Agg_inputs!CF2</f>
        <v>0</v>
      </c>
      <c r="CG2">
        <f xml:space="preserve"> Agg_inputs!CG2</f>
        <v>0</v>
      </c>
      <c r="CH2">
        <f xml:space="preserve"> Agg_inputs!CH2</f>
        <v>0</v>
      </c>
      <c r="CI2">
        <f xml:space="preserve"> Agg_inputs!CI2</f>
        <v>0</v>
      </c>
      <c r="CJ2">
        <f xml:space="preserve"> Agg_inputs!CJ2</f>
        <v>0</v>
      </c>
      <c r="CK2">
        <f xml:space="preserve"> Agg_inputs!CK2</f>
        <v>0</v>
      </c>
      <c r="CL2">
        <f xml:space="preserve"> Agg_inputs!CL2</f>
        <v>0</v>
      </c>
      <c r="CM2">
        <f xml:space="preserve"> Agg_inputs!CM2</f>
        <v>0</v>
      </c>
      <c r="CN2">
        <f xml:space="preserve"> Agg_inputs!CN2</f>
        <v>0</v>
      </c>
      <c r="CO2">
        <f xml:space="preserve"> Agg_inputs!CO2</f>
        <v>0</v>
      </c>
      <c r="CP2">
        <f xml:space="preserve"> Agg_inputs!CP2</f>
        <v>0</v>
      </c>
      <c r="CQ2">
        <f xml:space="preserve"> Agg_inputs!CQ2</f>
        <v>0</v>
      </c>
      <c r="CR2">
        <f xml:space="preserve"> Agg_inputs!CR2</f>
        <v>0</v>
      </c>
      <c r="CS2">
        <f xml:space="preserve"> Agg_inputs!CS2</f>
        <v>0</v>
      </c>
      <c r="CT2">
        <f xml:space="preserve"> Agg_inputs!CT2</f>
        <v>0</v>
      </c>
      <c r="CU2">
        <f xml:space="preserve"> Agg_inputs!CU2</f>
        <v>0</v>
      </c>
      <c r="CV2">
        <f xml:space="preserve"> Agg_inputs!CV2</f>
        <v>0</v>
      </c>
      <c r="CW2">
        <f xml:space="preserve"> Agg_inputs!CW2</f>
        <v>0</v>
      </c>
      <c r="CX2">
        <f xml:space="preserve"> Agg_inputs!CX2</f>
        <v>0</v>
      </c>
      <c r="CY2">
        <f xml:space="preserve"> Agg_inputs!CY2</f>
        <v>0</v>
      </c>
      <c r="CZ2">
        <f xml:space="preserve"> Agg_inputs!CZ2</f>
        <v>0</v>
      </c>
      <c r="DA2">
        <f xml:space="preserve"> Agg_inputs!DA2</f>
        <v>0</v>
      </c>
      <c r="DB2">
        <f xml:space="preserve"> Agg_inputs!DB2</f>
        <v>0</v>
      </c>
      <c r="DC2">
        <f xml:space="preserve"> Agg_inputs!DC2</f>
        <v>0</v>
      </c>
      <c r="DD2">
        <f xml:space="preserve"> Agg_inputs!DD2</f>
        <v>0</v>
      </c>
      <c r="DE2">
        <f xml:space="preserve"> Agg_inputs!DE2</f>
        <v>0</v>
      </c>
      <c r="DF2">
        <f xml:space="preserve"> Agg_inputs!DF2</f>
        <v>0</v>
      </c>
      <c r="DG2">
        <f xml:space="preserve"> Agg_inputs!DG2</f>
        <v>0</v>
      </c>
      <c r="DH2">
        <f xml:space="preserve"> Agg_inputs!DH2</f>
        <v>0</v>
      </c>
      <c r="DI2">
        <f xml:space="preserve"> Agg_inputs!DI2</f>
        <v>0</v>
      </c>
      <c r="DJ2">
        <f xml:space="preserve"> Agg_inputs!DJ2</f>
        <v>0</v>
      </c>
      <c r="DK2">
        <f xml:space="preserve"> Agg_inputs!DK2</f>
        <v>0</v>
      </c>
      <c r="DL2">
        <f xml:space="preserve"> Agg_inputs!DL2</f>
        <v>0</v>
      </c>
      <c r="DM2">
        <f xml:space="preserve"> Agg_inputs!DM2</f>
        <v>0</v>
      </c>
      <c r="DN2">
        <f xml:space="preserve"> Agg_inputs!DN2</f>
        <v>0</v>
      </c>
      <c r="DO2">
        <f xml:space="preserve"> Agg_inputs!DO2</f>
        <v>0</v>
      </c>
      <c r="DP2">
        <f xml:space="preserve"> Agg_inputs!DP2</f>
        <v>0</v>
      </c>
      <c r="DQ2">
        <f xml:space="preserve"> Agg_inputs!DQ2</f>
        <v>0</v>
      </c>
      <c r="DR2">
        <f xml:space="preserve"> Agg_inputs!DR2</f>
        <v>0</v>
      </c>
      <c r="DS2">
        <f xml:space="preserve"> Agg_inputs!DS2</f>
        <v>0</v>
      </c>
      <c r="DT2">
        <f xml:space="preserve"> Agg_inputs!DT2</f>
        <v>0</v>
      </c>
      <c r="DU2">
        <f xml:space="preserve"> Agg_inputs!DU2</f>
        <v>0</v>
      </c>
      <c r="DV2">
        <f xml:space="preserve"> Agg_inputs!DV2</f>
        <v>0</v>
      </c>
      <c r="DW2">
        <f xml:space="preserve"> Agg_inputs!DW2</f>
        <v>0</v>
      </c>
      <c r="DX2">
        <f xml:space="preserve"> Agg_inputs!DX2</f>
        <v>0</v>
      </c>
      <c r="DY2">
        <f xml:space="preserve"> Agg_inputs!DY2</f>
        <v>0</v>
      </c>
      <c r="DZ2">
        <f xml:space="preserve"> Agg_inputs!DZ2</f>
        <v>0</v>
      </c>
      <c r="EA2">
        <f xml:space="preserve"> Agg_inputs!EA2</f>
        <v>0</v>
      </c>
      <c r="EB2">
        <f xml:space="preserve"> Agg_inputs!EB2</f>
        <v>0</v>
      </c>
      <c r="EC2">
        <f xml:space="preserve"> Agg_inputs!EC2</f>
        <v>0</v>
      </c>
      <c r="ED2">
        <f xml:space="preserve"> Agg_inputs!ED2</f>
        <v>0</v>
      </c>
      <c r="EE2">
        <f xml:space="preserve"> Agg_inputs!EE2</f>
        <v>0</v>
      </c>
      <c r="EF2">
        <f xml:space="preserve"> Agg_inputs!EF2</f>
        <v>0</v>
      </c>
      <c r="EG2">
        <f xml:space="preserve"> Agg_inputs!EG2</f>
        <v>0</v>
      </c>
      <c r="EH2">
        <f xml:space="preserve"> Agg_inputs!EH2</f>
        <v>0</v>
      </c>
      <c r="EI2">
        <f xml:space="preserve"> Agg_inputs!EI2</f>
        <v>0</v>
      </c>
      <c r="EJ2">
        <f xml:space="preserve"> Agg_inputs!EJ2</f>
        <v>0</v>
      </c>
      <c r="EK2">
        <f xml:space="preserve"> Agg_inputs!EK2</f>
        <v>0</v>
      </c>
      <c r="EL2">
        <f xml:space="preserve"> Agg_inputs!EL2</f>
        <v>0</v>
      </c>
      <c r="EM2">
        <f xml:space="preserve"> Agg_inputs!EM2</f>
        <v>0</v>
      </c>
      <c r="EN2">
        <f xml:space="preserve"> Agg_inputs!EN2</f>
        <v>0</v>
      </c>
      <c r="EO2">
        <f xml:space="preserve"> Agg_inputs!EO2</f>
        <v>0</v>
      </c>
      <c r="EP2">
        <f xml:space="preserve"> Agg_inputs!EP2</f>
        <v>0</v>
      </c>
      <c r="EQ2">
        <f xml:space="preserve"> Agg_inputs!EQ2</f>
        <v>0</v>
      </c>
      <c r="ER2">
        <f xml:space="preserve"> Agg_inputs!ER2</f>
        <v>0</v>
      </c>
      <c r="ES2">
        <f xml:space="preserve"> Agg_inputs!ES2</f>
        <v>0</v>
      </c>
      <c r="ET2">
        <f xml:space="preserve"> Agg_inputs!ET2</f>
        <v>0</v>
      </c>
      <c r="EU2">
        <f xml:space="preserve"> Agg_inputs!EU2</f>
        <v>0</v>
      </c>
      <c r="EV2">
        <f xml:space="preserve"> Agg_inputs!EV2</f>
        <v>0</v>
      </c>
      <c r="EW2">
        <f xml:space="preserve"> Agg_inputs!EW2</f>
        <v>0</v>
      </c>
      <c r="EX2">
        <f xml:space="preserve"> Agg_inputs!EX2</f>
        <v>0</v>
      </c>
      <c r="EY2">
        <f xml:space="preserve"> Agg_inputs!EY2</f>
        <v>0</v>
      </c>
      <c r="EZ2">
        <f xml:space="preserve"> Agg_inputs!EZ2</f>
        <v>0</v>
      </c>
      <c r="FA2">
        <f xml:space="preserve"> Agg_inputs!FA2</f>
        <v>0</v>
      </c>
      <c r="FB2">
        <f xml:space="preserve"> Agg_inputs!FB2</f>
        <v>0</v>
      </c>
      <c r="FC2">
        <f xml:space="preserve"> Agg_inputs!FC2</f>
        <v>0</v>
      </c>
      <c r="FD2">
        <f xml:space="preserve"> Agg_inputs!FD2</f>
        <v>0</v>
      </c>
      <c r="FE2">
        <f xml:space="preserve"> Agg_inputs!FE2</f>
        <v>0</v>
      </c>
      <c r="FF2">
        <f xml:space="preserve"> Agg_inputs!FF2</f>
        <v>0</v>
      </c>
      <c r="FG2">
        <f xml:space="preserve"> Agg_inputs!FG2</f>
        <v>0</v>
      </c>
      <c r="FH2">
        <f xml:space="preserve"> EIA_supp!$Q$30* GTAP_names!$DM2</f>
        <v>0</v>
      </c>
      <c r="FI2">
        <f xml:space="preserve"> EIA_supp!$Q$31* GTAP_names!$DM2</f>
        <v>0</v>
      </c>
      <c r="FJ2">
        <f xml:space="preserve"> Agg_inputs!DU2</f>
        <v>0</v>
      </c>
      <c r="FK2">
        <f>SUM(FI2:FJ2)</f>
        <v>0</v>
      </c>
      <c r="FL2">
        <f>Agg_inputs!CS2</f>
        <v>0</v>
      </c>
      <c r="FM2">
        <f xml:space="preserve"> EIA_supp!$Q$32* GTAP_names!$DM2</f>
        <v>0</v>
      </c>
      <c r="FN2">
        <f xml:space="preserve"> EIA_supp!$Q$5*$DN2</f>
        <v>0</v>
      </c>
      <c r="FO2">
        <f xml:space="preserve"> EIA_supp!$Q$7*$DN2</f>
        <v>0</v>
      </c>
      <c r="FP2">
        <f xml:space="preserve"> EIA_supp!$Q$6*$DN2</f>
        <v>0</v>
      </c>
      <c r="FQ2">
        <f xml:space="preserve"> EIA_supp!$Q$8*$DN2</f>
        <v>0</v>
      </c>
      <c r="FR2">
        <f>AK2+BL2+F2</f>
        <v>0</v>
      </c>
      <c r="FS2">
        <f>SUM(FQ2:FR2)</f>
        <v>0</v>
      </c>
      <c r="FT2">
        <f>BT2</f>
        <v>0</v>
      </c>
      <c r="FU2">
        <f>CO2</f>
        <v>0</v>
      </c>
      <c r="FV2">
        <f>SUM(T2,BF2,EF2,FB2)</f>
        <v>0</v>
      </c>
      <c r="FW2">
        <f>SUM(EM2,EN2,EW2)</f>
        <v>0</v>
      </c>
      <c r="FX2">
        <f>SUM(BS2,CH2,EJ2,FA2)</f>
        <v>0</v>
      </c>
      <c r="FY2">
        <f>SUM(CI2)</f>
        <v>0</v>
      </c>
      <c r="FZ2">
        <f xml:space="preserve"> EIA_supp!$Q$14* GTAP_names!$DL2</f>
        <v>0</v>
      </c>
      <c r="GA2">
        <f xml:space="preserve"> EIA_supp!$Q$15* GTAP_names!$DL2</f>
        <v>0</v>
      </c>
      <c r="GB2">
        <f>SUM(AH2,BB2)</f>
        <v>0</v>
      </c>
      <c r="GC2">
        <f>SUM(GA2:GB2)</f>
        <v>0</v>
      </c>
      <c r="GD2">
        <f>SUM(D2,AG2)</f>
        <v>0</v>
      </c>
      <c r="GE2">
        <f xml:space="preserve"> EIA_supp!$Q$22* GTAP_names!$DL2</f>
        <v>0</v>
      </c>
      <c r="GF2">
        <f>SUM(AT2,EB2)</f>
        <v>0</v>
      </c>
      <c r="GG2">
        <f>SUM(GE2:GF2)</f>
        <v>0</v>
      </c>
      <c r="GH2">
        <f xml:space="preserve"> EIA_supp!$Q$21* GTAP_names!$DL2</f>
        <v>0</v>
      </c>
      <c r="GI2">
        <v>0</v>
      </c>
      <c r="GJ2">
        <f xml:space="preserve"> EIA_supp!$Q$29* GTAP_names!$DM2</f>
        <v>0</v>
      </c>
      <c r="GK2">
        <f xml:space="preserve"> EIA_supp!$Q$9*$DN2</f>
        <v>0</v>
      </c>
      <c r="GL2">
        <f xml:space="preserve"> EIA_supp!$Q$16* GTAP_names!$DL2</f>
        <v>0</v>
      </c>
      <c r="GM2">
        <f xml:space="preserve"> EIA_supp!$Q$17* GTAP_names!$DL2</f>
        <v>0</v>
      </c>
      <c r="GN2">
        <f xml:space="preserve"> EIA_supp!$Q$18* GTAP_names!$DL2</f>
        <v>0</v>
      </c>
      <c r="GO2">
        <f xml:space="preserve"> EIA_supp!$Q$19* GTAP_names!$DL2</f>
        <v>0</v>
      </c>
      <c r="GP2">
        <f xml:space="preserve"> EIA_supp!$Q$20* GTAP_names!$DL2</f>
        <v>0</v>
      </c>
      <c r="GQ2">
        <f xml:space="preserve"> EIA_supp!$Q$23* GTAP_names!$DL2</f>
        <v>0</v>
      </c>
      <c r="GR2">
        <f xml:space="preserve"> EIA_supp!$Q$24* GTAP_names!$DR2</f>
        <v>0</v>
      </c>
    </row>
    <row r="3" spans="1:200" x14ac:dyDescent="0.25">
      <c r="A3" t="str">
        <f xml:space="preserve"> Agg_inputs!A3</f>
        <v>nuclearbl</v>
      </c>
      <c r="B3">
        <f xml:space="preserve"> Agg_inputs!B3</f>
        <v>0</v>
      </c>
      <c r="C3">
        <f xml:space="preserve"> Agg_inputs!C3</f>
        <v>13502</v>
      </c>
      <c r="D3">
        <f xml:space="preserve"> Agg_inputs!D3</f>
        <v>0</v>
      </c>
      <c r="E3">
        <f xml:space="preserve"> Agg_inputs!E3</f>
        <v>0</v>
      </c>
      <c r="F3">
        <f xml:space="preserve"> Agg_inputs!F3</f>
        <v>0</v>
      </c>
      <c r="G3">
        <f xml:space="preserve"> Agg_inputs!G3</f>
        <v>0</v>
      </c>
      <c r="H3">
        <f xml:space="preserve"> Agg_inputs!H3</f>
        <v>6371</v>
      </c>
      <c r="I3">
        <f xml:space="preserve"> Agg_inputs!I3</f>
        <v>2548</v>
      </c>
      <c r="J3">
        <f xml:space="preserve"> Agg_inputs!J3</f>
        <v>79668</v>
      </c>
      <c r="K3">
        <f xml:space="preserve"> Agg_inputs!K3</f>
        <v>327</v>
      </c>
      <c r="L3">
        <f xml:space="preserve"> Agg_inputs!L3</f>
        <v>0</v>
      </c>
      <c r="M3">
        <f xml:space="preserve"> Agg_inputs!M3</f>
        <v>0</v>
      </c>
      <c r="N3">
        <f xml:space="preserve"> Agg_inputs!N3</f>
        <v>0</v>
      </c>
      <c r="O3">
        <f xml:space="preserve"> Agg_inputs!O3</f>
        <v>48234</v>
      </c>
      <c r="P3">
        <f xml:space="preserve"> Agg_inputs!P3</f>
        <v>0</v>
      </c>
      <c r="Q3">
        <f xml:space="preserve"> Agg_inputs!Q3</f>
        <v>0</v>
      </c>
      <c r="R3">
        <f xml:space="preserve"> Agg_inputs!R3</f>
        <v>16314</v>
      </c>
      <c r="S3">
        <f xml:space="preserve"> Agg_inputs!S3</f>
        <v>0</v>
      </c>
      <c r="T3">
        <f xml:space="preserve"> Agg_inputs!T3</f>
        <v>0</v>
      </c>
      <c r="U3">
        <f xml:space="preserve"> Agg_inputs!U3</f>
        <v>0</v>
      </c>
      <c r="V3">
        <f xml:space="preserve"> Agg_inputs!V3</f>
        <v>0</v>
      </c>
      <c r="W3">
        <f xml:space="preserve"> Agg_inputs!W3</f>
        <v>15659</v>
      </c>
      <c r="X3">
        <f xml:space="preserve"> Agg_inputs!X3</f>
        <v>0</v>
      </c>
      <c r="Y3">
        <f xml:space="preserve"> Agg_inputs!Y3</f>
        <v>0</v>
      </c>
      <c r="Z3">
        <f xml:space="preserve"> Agg_inputs!Z3</f>
        <v>93589</v>
      </c>
      <c r="AA3">
        <f xml:space="preserve"> Agg_inputs!AA3</f>
        <v>26710</v>
      </c>
      <c r="AB3">
        <f xml:space="preserve"> Agg_inputs!AB3</f>
        <v>86350</v>
      </c>
      <c r="AC3">
        <f xml:space="preserve"> Agg_inputs!AC3</f>
        <v>0</v>
      </c>
      <c r="AD3">
        <f xml:space="preserve"> Agg_inputs!AD3</f>
        <v>86350</v>
      </c>
      <c r="AE3">
        <f xml:space="preserve"> Agg_inputs!AE3</f>
        <v>0</v>
      </c>
      <c r="AF3">
        <f xml:space="preserve"> Agg_inputs!AF3</f>
        <v>0</v>
      </c>
      <c r="AG3">
        <f xml:space="preserve"> Agg_inputs!AG3</f>
        <v>0</v>
      </c>
      <c r="AH3">
        <f xml:space="preserve"> Agg_inputs!AH3</f>
        <v>0</v>
      </c>
      <c r="AI3">
        <f xml:space="preserve"> Agg_inputs!AI3</f>
        <v>0</v>
      </c>
      <c r="AJ3">
        <f xml:space="preserve"> Agg_inputs!AJ3</f>
        <v>0</v>
      </c>
      <c r="AK3">
        <f xml:space="preserve"> Agg_inputs!AK3</f>
        <v>0</v>
      </c>
      <c r="AL3">
        <f xml:space="preserve"> Agg_inputs!AL3</f>
        <v>0</v>
      </c>
      <c r="AM3">
        <f xml:space="preserve"> Agg_inputs!AM3</f>
        <v>28283</v>
      </c>
      <c r="AN3">
        <f xml:space="preserve"> Agg_inputs!AN3</f>
        <v>107971</v>
      </c>
      <c r="AO3">
        <f xml:space="preserve"> Agg_inputs!AO3</f>
        <v>0</v>
      </c>
      <c r="AP3">
        <f xml:space="preserve"> Agg_inputs!AP3</f>
        <v>0</v>
      </c>
      <c r="AQ3">
        <f xml:space="preserve"> Agg_inputs!AQ3</f>
        <v>0</v>
      </c>
      <c r="AR3">
        <f xml:space="preserve"> Agg_inputs!AR3</f>
        <v>0</v>
      </c>
      <c r="AS3">
        <f xml:space="preserve"> Agg_inputs!AS3</f>
        <v>0</v>
      </c>
      <c r="AT3">
        <f xml:space="preserve"> Agg_inputs!AT3</f>
        <v>0</v>
      </c>
      <c r="AU3">
        <f xml:space="preserve"> Agg_inputs!AU3</f>
        <v>57718</v>
      </c>
      <c r="AV3">
        <f xml:space="preserve"> Agg_inputs!AV3</f>
        <v>0</v>
      </c>
      <c r="AW3">
        <f xml:space="preserve"> Agg_inputs!AW3</f>
        <v>0</v>
      </c>
      <c r="AX3">
        <f xml:space="preserve"> Agg_inputs!AX3</f>
        <v>906744</v>
      </c>
      <c r="AY3">
        <f xml:space="preserve"> Agg_inputs!AY3</f>
        <v>23187</v>
      </c>
      <c r="AZ3">
        <f xml:space="preserve"> Agg_inputs!AZ3</f>
        <v>442383</v>
      </c>
      <c r="BA3">
        <f xml:space="preserve"> Agg_inputs!BA3</f>
        <v>265737</v>
      </c>
      <c r="BB3">
        <f xml:space="preserve"> Agg_inputs!BB3</f>
        <v>0</v>
      </c>
      <c r="BC3">
        <f xml:space="preserve"> Agg_inputs!BC3</f>
        <v>68980</v>
      </c>
      <c r="BD3">
        <f xml:space="preserve"> Agg_inputs!BD3</f>
        <v>0</v>
      </c>
      <c r="BE3">
        <f xml:space="preserve"> Agg_inputs!BE3</f>
        <v>0</v>
      </c>
      <c r="BF3">
        <f xml:space="preserve"> Agg_inputs!BF3</f>
        <v>0</v>
      </c>
      <c r="BG3">
        <f xml:space="preserve"> Agg_inputs!BG3</f>
        <v>0</v>
      </c>
      <c r="BH3">
        <f xml:space="preserve"> Agg_inputs!BH3</f>
        <v>0</v>
      </c>
      <c r="BI3">
        <f xml:space="preserve"> Agg_inputs!BI3</f>
        <v>0</v>
      </c>
      <c r="BJ3">
        <f xml:space="preserve"> Agg_inputs!BJ3</f>
        <v>0</v>
      </c>
      <c r="BK3">
        <f xml:space="preserve"> Agg_inputs!BK3</f>
        <v>0</v>
      </c>
      <c r="BL3">
        <f xml:space="preserve"> Agg_inputs!BL3</f>
        <v>0</v>
      </c>
      <c r="BM3">
        <f xml:space="preserve"> Agg_inputs!BM3</f>
        <v>15685</v>
      </c>
      <c r="BN3">
        <f xml:space="preserve"> Agg_inputs!BN3</f>
        <v>0</v>
      </c>
      <c r="BO3">
        <f xml:space="preserve"> Agg_inputs!BO3</f>
        <v>2070656</v>
      </c>
      <c r="BP3">
        <f xml:space="preserve"> Agg_inputs!BP3</f>
        <v>32287</v>
      </c>
      <c r="BQ3">
        <f xml:space="preserve"> Agg_inputs!BQ3</f>
        <v>0</v>
      </c>
      <c r="BR3">
        <f xml:space="preserve"> Agg_inputs!BR3</f>
        <v>327</v>
      </c>
      <c r="BS3">
        <f xml:space="preserve"> Agg_inputs!BS3</f>
        <v>0</v>
      </c>
      <c r="BT3">
        <f xml:space="preserve"> Agg_inputs!BT3</f>
        <v>0</v>
      </c>
      <c r="BU3">
        <f xml:space="preserve"> Agg_inputs!BU3</f>
        <v>0</v>
      </c>
      <c r="BV3">
        <f xml:space="preserve"> Agg_inputs!BV3</f>
        <v>0</v>
      </c>
      <c r="BW3">
        <f xml:space="preserve"> Agg_inputs!BW3</f>
        <v>0</v>
      </c>
      <c r="BX3">
        <f xml:space="preserve"> Agg_inputs!BX3</f>
        <v>0</v>
      </c>
      <c r="BY3">
        <f xml:space="preserve"> Agg_inputs!BY3</f>
        <v>101761</v>
      </c>
      <c r="BZ3">
        <f xml:space="preserve"> Agg_inputs!BZ3</f>
        <v>0</v>
      </c>
      <c r="CA3">
        <f xml:space="preserve"> Agg_inputs!CA3</f>
        <v>0</v>
      </c>
      <c r="CB3">
        <f xml:space="preserve"> Agg_inputs!CB3</f>
        <v>0</v>
      </c>
      <c r="CC3">
        <f xml:space="preserve"> Agg_inputs!CC3</f>
        <v>0</v>
      </c>
      <c r="CD3">
        <f xml:space="preserve"> Agg_inputs!CD3</f>
        <v>154723</v>
      </c>
      <c r="CE3">
        <f xml:space="preserve"> Agg_inputs!CE3</f>
        <v>0</v>
      </c>
      <c r="CF3">
        <f xml:space="preserve"> Agg_inputs!CF3</f>
        <v>0</v>
      </c>
      <c r="CG3">
        <f xml:space="preserve"> Agg_inputs!CG3</f>
        <v>22030</v>
      </c>
      <c r="CH3">
        <f xml:space="preserve"> Agg_inputs!CH3</f>
        <v>0</v>
      </c>
      <c r="CI3">
        <f xml:space="preserve"> Agg_inputs!CI3</f>
        <v>0</v>
      </c>
      <c r="CJ3">
        <f xml:space="preserve"> Agg_inputs!CJ3</f>
        <v>0</v>
      </c>
      <c r="CK3">
        <f xml:space="preserve"> Agg_inputs!CK3</f>
        <v>0</v>
      </c>
      <c r="CL3">
        <f xml:space="preserve"> Agg_inputs!CL3</f>
        <v>0</v>
      </c>
      <c r="CM3">
        <f xml:space="preserve"> Agg_inputs!CM3</f>
        <v>0</v>
      </c>
      <c r="CN3">
        <f xml:space="preserve"> Agg_inputs!CN3</f>
        <v>0</v>
      </c>
      <c r="CO3">
        <f xml:space="preserve"> Agg_inputs!CO3</f>
        <v>0</v>
      </c>
      <c r="CP3">
        <f xml:space="preserve"> Agg_inputs!CP3</f>
        <v>10089</v>
      </c>
      <c r="CQ3">
        <f xml:space="preserve"> Agg_inputs!CQ3</f>
        <v>0</v>
      </c>
      <c r="CR3">
        <f xml:space="preserve"> Agg_inputs!CR3</f>
        <v>0</v>
      </c>
      <c r="CS3">
        <f xml:space="preserve"> Agg_inputs!CS3</f>
        <v>0</v>
      </c>
      <c r="CT3">
        <f xml:space="preserve"> Agg_inputs!CT3</f>
        <v>0</v>
      </c>
      <c r="CU3">
        <f xml:space="preserve"> Agg_inputs!CU3</f>
        <v>0</v>
      </c>
      <c r="CV3">
        <f xml:space="preserve"> Agg_inputs!CV3</f>
        <v>0</v>
      </c>
      <c r="CW3">
        <f xml:space="preserve"> Agg_inputs!CW3</f>
        <v>0</v>
      </c>
      <c r="CX3">
        <f xml:space="preserve"> Agg_inputs!CX3</f>
        <v>0</v>
      </c>
      <c r="CY3">
        <f xml:space="preserve"> Agg_inputs!CY3</f>
        <v>0</v>
      </c>
      <c r="CZ3">
        <f xml:space="preserve"> Agg_inputs!CZ3</f>
        <v>0</v>
      </c>
      <c r="DA3">
        <f xml:space="preserve"> Agg_inputs!DA3</f>
        <v>4141</v>
      </c>
      <c r="DB3">
        <f xml:space="preserve"> Agg_inputs!DB3</f>
        <v>495675</v>
      </c>
      <c r="DC3">
        <f xml:space="preserve"> Agg_inputs!DC3</f>
        <v>293798</v>
      </c>
      <c r="DD3">
        <f xml:space="preserve"> Agg_inputs!DD3</f>
        <v>0</v>
      </c>
      <c r="DE3">
        <f xml:space="preserve"> Agg_inputs!DE3</f>
        <v>0</v>
      </c>
      <c r="DF3">
        <f xml:space="preserve"> Agg_inputs!DF3</f>
        <v>0</v>
      </c>
      <c r="DG3">
        <f xml:space="preserve"> Agg_inputs!DG3</f>
        <v>925083</v>
      </c>
      <c r="DH3">
        <f xml:space="preserve"> Agg_inputs!DH3</f>
        <v>256484</v>
      </c>
      <c r="DI3">
        <f xml:space="preserve"> Agg_inputs!DI3</f>
        <v>905393</v>
      </c>
      <c r="DJ3">
        <f xml:space="preserve"> Agg_inputs!DJ3</f>
        <v>0</v>
      </c>
      <c r="DK3">
        <f xml:space="preserve"> Agg_inputs!DK3</f>
        <v>327</v>
      </c>
      <c r="DL3">
        <f xml:space="preserve"> Agg_inputs!DL3</f>
        <v>0</v>
      </c>
      <c r="DM3">
        <f xml:space="preserve"> Agg_inputs!DM3</f>
        <v>0</v>
      </c>
      <c r="DN3">
        <f xml:space="preserve"> Agg_inputs!DN3</f>
        <v>0</v>
      </c>
      <c r="DO3">
        <f xml:space="preserve"> Agg_inputs!DO3</f>
        <v>2086960</v>
      </c>
      <c r="DP3">
        <f xml:space="preserve"> Agg_inputs!DP3</f>
        <v>5265</v>
      </c>
      <c r="DQ3">
        <f xml:space="preserve"> Agg_inputs!DQ3</f>
        <v>0</v>
      </c>
      <c r="DR3">
        <f xml:space="preserve"> Agg_inputs!DR3</f>
        <v>0</v>
      </c>
      <c r="DS3">
        <f xml:space="preserve"> Agg_inputs!DS3</f>
        <v>0</v>
      </c>
      <c r="DT3">
        <f xml:space="preserve"> Agg_inputs!DT3</f>
        <v>0</v>
      </c>
      <c r="DU3">
        <f xml:space="preserve"> Agg_inputs!DU3</f>
        <v>0</v>
      </c>
      <c r="DV3">
        <f xml:space="preserve"> Agg_inputs!DV3</f>
        <v>0</v>
      </c>
      <c r="DW3">
        <f xml:space="preserve"> Agg_inputs!DW3</f>
        <v>0</v>
      </c>
      <c r="DX3">
        <f xml:space="preserve"> Agg_inputs!DX3</f>
        <v>0</v>
      </c>
      <c r="DY3">
        <f xml:space="preserve"> Agg_inputs!DY3</f>
        <v>11747</v>
      </c>
      <c r="DZ3">
        <f xml:space="preserve"> Agg_inputs!DZ3</f>
        <v>172941</v>
      </c>
      <c r="EA3">
        <f xml:space="preserve"> Agg_inputs!EA3</f>
        <v>0</v>
      </c>
      <c r="EB3">
        <f xml:space="preserve"> Agg_inputs!EB3</f>
        <v>0</v>
      </c>
      <c r="EC3">
        <f xml:space="preserve"> Agg_inputs!EC3</f>
        <v>0</v>
      </c>
      <c r="ED3">
        <f xml:space="preserve"> Agg_inputs!ED3</f>
        <v>0</v>
      </c>
      <c r="EE3">
        <f xml:space="preserve"> Agg_inputs!EE3</f>
        <v>0</v>
      </c>
      <c r="EF3">
        <f xml:space="preserve"> Agg_inputs!EF3</f>
        <v>0</v>
      </c>
      <c r="EG3">
        <f xml:space="preserve"> Agg_inputs!EG3</f>
        <v>15411</v>
      </c>
      <c r="EH3">
        <f xml:space="preserve"> Agg_inputs!EH3</f>
        <v>6215</v>
      </c>
      <c r="EI3">
        <f xml:space="preserve"> Agg_inputs!EI3</f>
        <v>60475</v>
      </c>
      <c r="EJ3">
        <f xml:space="preserve"> Agg_inputs!EJ3</f>
        <v>0</v>
      </c>
      <c r="EK3">
        <f xml:space="preserve"> Agg_inputs!EK3</f>
        <v>0</v>
      </c>
      <c r="EL3">
        <f xml:space="preserve"> Agg_inputs!EL3</f>
        <v>0</v>
      </c>
      <c r="EM3">
        <f xml:space="preserve"> Agg_inputs!EM3</f>
        <v>0</v>
      </c>
      <c r="EN3">
        <f xml:space="preserve"> Agg_inputs!EN3</f>
        <v>0</v>
      </c>
      <c r="EO3">
        <f xml:space="preserve"> Agg_inputs!EO3</f>
        <v>0</v>
      </c>
      <c r="EP3">
        <f xml:space="preserve"> Agg_inputs!EP3</f>
        <v>0</v>
      </c>
      <c r="EQ3">
        <f xml:space="preserve"> Agg_inputs!EQ3</f>
        <v>0</v>
      </c>
      <c r="ER3">
        <f xml:space="preserve"> Agg_inputs!ER3</f>
        <v>42116</v>
      </c>
      <c r="ES3">
        <f xml:space="preserve"> Agg_inputs!ES3</f>
        <v>0</v>
      </c>
      <c r="ET3">
        <f xml:space="preserve"> Agg_inputs!ET3</f>
        <v>90248</v>
      </c>
      <c r="EU3">
        <f xml:space="preserve"> Agg_inputs!EU3</f>
        <v>0</v>
      </c>
      <c r="EV3">
        <f xml:space="preserve"> Agg_inputs!EV3</f>
        <v>821405</v>
      </c>
      <c r="EW3">
        <f xml:space="preserve"> Agg_inputs!EW3</f>
        <v>0</v>
      </c>
      <c r="EX3">
        <f xml:space="preserve"> Agg_inputs!EX3</f>
        <v>0</v>
      </c>
      <c r="EY3">
        <f xml:space="preserve"> Agg_inputs!EY3</f>
        <v>0</v>
      </c>
      <c r="EZ3">
        <f xml:space="preserve"> Agg_inputs!EZ3</f>
        <v>2582635</v>
      </c>
      <c r="FA3">
        <f xml:space="preserve"> Agg_inputs!FA3</f>
        <v>0</v>
      </c>
      <c r="FB3">
        <f xml:space="preserve"> Agg_inputs!FB3</f>
        <v>6215</v>
      </c>
      <c r="FC3">
        <f xml:space="preserve"> Agg_inputs!FC3</f>
        <v>13502</v>
      </c>
      <c r="FD3">
        <f xml:space="preserve"> Agg_inputs!FD3</f>
        <v>0</v>
      </c>
      <c r="FE3">
        <f xml:space="preserve"> Agg_inputs!FE3</f>
        <v>0</v>
      </c>
      <c r="FF3">
        <f xml:space="preserve"> Agg_inputs!FF3</f>
        <v>13580219</v>
      </c>
      <c r="FG3">
        <f xml:space="preserve"> Agg_inputs!FG3</f>
        <v>0</v>
      </c>
      <c r="FH3">
        <f xml:space="preserve"> EIA_supp!$Q$30* GTAP_names!$DT3</f>
        <v>0</v>
      </c>
      <c r="FI3">
        <f xml:space="preserve"> EIA_supp!$Q$31* GTAP_names!$DM3</f>
        <v>0</v>
      </c>
      <c r="FJ3">
        <f xml:space="preserve"> Agg_inputs!DU3</f>
        <v>0</v>
      </c>
      <c r="FK3">
        <f t="shared" ref="FK3:FK12" si="0">SUM(FI3:FJ3)</f>
        <v>0</v>
      </c>
      <c r="FL3">
        <f>Agg_inputs!CS3</f>
        <v>0</v>
      </c>
      <c r="FM3">
        <f xml:space="preserve"> EIA_supp!$Q$32* GTAP_names!$DT3</f>
        <v>0</v>
      </c>
      <c r="FN3">
        <f xml:space="preserve"> EIA_supp!$Q$5*$DN3</f>
        <v>0</v>
      </c>
      <c r="FO3">
        <f xml:space="preserve"> EIA_supp!$Q$7*$DN3</f>
        <v>0</v>
      </c>
      <c r="FP3">
        <f xml:space="preserve"> EIA_supp!$Q$6*$DN3</f>
        <v>0</v>
      </c>
      <c r="FQ3">
        <f xml:space="preserve"> EIA_supp!$Q$8*$DN3</f>
        <v>0</v>
      </c>
      <c r="FR3">
        <f t="shared" ref="FR3:FR12" si="1">AK3+BL3+F3</f>
        <v>0</v>
      </c>
      <c r="FS3">
        <f t="shared" ref="FS3:FS12" si="2">SUM(FQ3:FR3)</f>
        <v>0</v>
      </c>
      <c r="FT3">
        <f t="shared" ref="FT3:FT12" si="3">BT3</f>
        <v>0</v>
      </c>
      <c r="FU3">
        <f t="shared" ref="FU3:FU12" si="4">CO3</f>
        <v>0</v>
      </c>
      <c r="FV3">
        <f t="shared" ref="FV3:FV12" si="5">SUM(T3,BF3,EF3,FB3)</f>
        <v>6215</v>
      </c>
      <c r="FW3">
        <f t="shared" ref="FW3:FW12" si="6">SUM(EM3,EN3,EW3)</f>
        <v>0</v>
      </c>
      <c r="FX3">
        <f t="shared" ref="FX3:FX12" si="7">SUM(BS3,CH3,EJ3,FA3)</f>
        <v>0</v>
      </c>
      <c r="FY3">
        <f t="shared" ref="FY3:FY12" si="8">SUM(CI3)</f>
        <v>0</v>
      </c>
      <c r="FZ3">
        <f xml:space="preserve"> EIA_supp!$Q$14* GTAP_names!$DL3</f>
        <v>0</v>
      </c>
      <c r="GA3">
        <f xml:space="preserve"> EIA_supp!$Q$15* GTAP_names!$DL3</f>
        <v>0</v>
      </c>
      <c r="GB3">
        <f t="shared" ref="GB3:GB12" si="9">SUM(AH3,BB3)</f>
        <v>0</v>
      </c>
      <c r="GC3">
        <f t="shared" ref="GC3:GC12" si="10">SUM(GA3:GB3)</f>
        <v>0</v>
      </c>
      <c r="GD3">
        <f t="shared" ref="GD3:GD12" si="11">SUM(D3,AG3)</f>
        <v>0</v>
      </c>
      <c r="GE3">
        <f xml:space="preserve"> EIA_supp!$Q$22* GTAP_names!$DL3</f>
        <v>0</v>
      </c>
      <c r="GF3">
        <f t="shared" ref="GF3:GF12" si="12">SUM(AT3,EB3)</f>
        <v>0</v>
      </c>
      <c r="GG3">
        <f t="shared" ref="GG3:GG12" si="13">SUM(GE3:GF3)</f>
        <v>0</v>
      </c>
      <c r="GH3">
        <f xml:space="preserve"> EIA_supp!$Q$21* GTAP_names!$DL3</f>
        <v>0</v>
      </c>
      <c r="GI3">
        <v>0</v>
      </c>
      <c r="GJ3">
        <f xml:space="preserve"> EIA_supp!$Q$29* GTAP_names!$DM3</f>
        <v>0</v>
      </c>
      <c r="GK3">
        <f xml:space="preserve"> EIA_supp!$Q$9*$DN3</f>
        <v>0</v>
      </c>
      <c r="GL3">
        <f xml:space="preserve"> EIA_supp!$Q$16* GTAP_names!$DL3</f>
        <v>0</v>
      </c>
      <c r="GM3">
        <f xml:space="preserve"> EIA_supp!$Q$17* GTAP_names!$DL3</f>
        <v>0</v>
      </c>
      <c r="GN3">
        <f xml:space="preserve"> EIA_supp!$Q$18* GTAP_names!$DL3</f>
        <v>0</v>
      </c>
      <c r="GO3">
        <f xml:space="preserve"> EIA_supp!$Q$19* GTAP_names!$DL3</f>
        <v>0</v>
      </c>
      <c r="GP3">
        <f xml:space="preserve"> EIA_supp!$Q$20* GTAP_names!$DL3</f>
        <v>0</v>
      </c>
      <c r="GQ3">
        <f xml:space="preserve"> EIA_supp!$Q$23* GTAP_names!$DL3</f>
        <v>0</v>
      </c>
      <c r="GR3">
        <f xml:space="preserve"> EIA_supp!$Q$24* GTAP_names!$DR3</f>
        <v>0</v>
      </c>
    </row>
    <row r="4" spans="1:200" x14ac:dyDescent="0.25">
      <c r="A4" t="str">
        <f xml:space="preserve"> Agg_inputs!A4</f>
        <v>coalbl</v>
      </c>
      <c r="B4">
        <f>Agg_inputs!B4</f>
        <v>11679</v>
      </c>
      <c r="C4">
        <f xml:space="preserve"> Agg_inputs!C4</f>
        <v>263120</v>
      </c>
      <c r="D4">
        <f xml:space="preserve"> Agg_inputs!D4</f>
        <v>0</v>
      </c>
      <c r="E4">
        <f xml:space="preserve"> Agg_inputs!E4</f>
        <v>0</v>
      </c>
      <c r="F4">
        <f xml:space="preserve"> Agg_inputs!F4</f>
        <v>0</v>
      </c>
      <c r="G4">
        <f xml:space="preserve"> Agg_inputs!G4</f>
        <v>0</v>
      </c>
      <c r="H4">
        <f xml:space="preserve"> Agg_inputs!H4</f>
        <v>2589</v>
      </c>
      <c r="I4">
        <f xml:space="preserve"> Agg_inputs!I4</f>
        <v>0</v>
      </c>
      <c r="J4">
        <f xml:space="preserve"> Agg_inputs!J4</f>
        <v>1069041</v>
      </c>
      <c r="K4">
        <f xml:space="preserve"> Agg_inputs!K4</f>
        <v>0</v>
      </c>
      <c r="L4">
        <f xml:space="preserve"> Agg_inputs!L4</f>
        <v>172910</v>
      </c>
      <c r="M4">
        <f xml:space="preserve"> Agg_inputs!M4</f>
        <v>5686</v>
      </c>
      <c r="N4">
        <f xml:space="preserve"> Agg_inputs!N4</f>
        <v>0</v>
      </c>
      <c r="O4">
        <f xml:space="preserve"> Agg_inputs!O4</f>
        <v>3460</v>
      </c>
      <c r="P4">
        <f xml:space="preserve"> Agg_inputs!P4</f>
        <v>0</v>
      </c>
      <c r="Q4">
        <f xml:space="preserve"> Agg_inputs!Q4</f>
        <v>780</v>
      </c>
      <c r="R4">
        <f xml:space="preserve"> Agg_inputs!R4</f>
        <v>27537</v>
      </c>
      <c r="S4">
        <f xml:space="preserve"> Agg_inputs!S4</f>
        <v>0</v>
      </c>
      <c r="T4">
        <f xml:space="preserve"> Agg_inputs!T4</f>
        <v>10806</v>
      </c>
      <c r="U4">
        <f xml:space="preserve"> Agg_inputs!U4</f>
        <v>19</v>
      </c>
      <c r="V4">
        <f xml:space="preserve"> Agg_inputs!V4</f>
        <v>0</v>
      </c>
      <c r="W4">
        <f xml:space="preserve"> Agg_inputs!W4</f>
        <v>7733</v>
      </c>
      <c r="X4">
        <f xml:space="preserve"> Agg_inputs!X4</f>
        <v>0</v>
      </c>
      <c r="Y4">
        <f xml:space="preserve"> Agg_inputs!Y4</f>
        <v>437</v>
      </c>
      <c r="Z4">
        <f xml:space="preserve"> Agg_inputs!Z4</f>
        <v>77999</v>
      </c>
      <c r="AA4">
        <f xml:space="preserve"> Agg_inputs!AA4</f>
        <v>0</v>
      </c>
      <c r="AB4">
        <f xml:space="preserve"> Agg_inputs!AB4</f>
        <v>3741665</v>
      </c>
      <c r="AC4">
        <f xml:space="preserve"> Agg_inputs!AC4</f>
        <v>19619</v>
      </c>
      <c r="AD4">
        <f xml:space="preserve"> Agg_inputs!AD4</f>
        <v>3713882</v>
      </c>
      <c r="AE4">
        <f xml:space="preserve"> Agg_inputs!AE4</f>
        <v>0</v>
      </c>
      <c r="AF4">
        <f xml:space="preserve"> Agg_inputs!AF4</f>
        <v>0</v>
      </c>
      <c r="AG4">
        <f xml:space="preserve"> Agg_inputs!AG4</f>
        <v>0</v>
      </c>
      <c r="AH4">
        <f xml:space="preserve"> Agg_inputs!AH4</f>
        <v>0</v>
      </c>
      <c r="AI4">
        <f xml:space="preserve"> Agg_inputs!AI4</f>
        <v>2251</v>
      </c>
      <c r="AJ4">
        <f xml:space="preserve"> Agg_inputs!AJ4</f>
        <v>0</v>
      </c>
      <c r="AK4">
        <f xml:space="preserve"> Agg_inputs!AK4</f>
        <v>0</v>
      </c>
      <c r="AL4">
        <f xml:space="preserve"> Agg_inputs!AL4</f>
        <v>0</v>
      </c>
      <c r="AM4">
        <f xml:space="preserve"> Agg_inputs!AM4</f>
        <v>47414</v>
      </c>
      <c r="AN4">
        <f xml:space="preserve"> Agg_inputs!AN4</f>
        <v>264262</v>
      </c>
      <c r="AO4">
        <f xml:space="preserve"> Agg_inputs!AO4</f>
        <v>13976</v>
      </c>
      <c r="AP4">
        <f xml:space="preserve"> Agg_inputs!AP4</f>
        <v>1992</v>
      </c>
      <c r="AQ4">
        <f xml:space="preserve"> Agg_inputs!AQ4</f>
        <v>0</v>
      </c>
      <c r="AR4">
        <f xml:space="preserve"> Agg_inputs!AR4</f>
        <v>0</v>
      </c>
      <c r="AS4">
        <f xml:space="preserve"> Agg_inputs!AS4</f>
        <v>0</v>
      </c>
      <c r="AT4">
        <f xml:space="preserve"> Agg_inputs!AT4</f>
        <v>0</v>
      </c>
      <c r="AU4">
        <f xml:space="preserve"> Agg_inputs!AU4</f>
        <v>44172</v>
      </c>
      <c r="AV4">
        <f xml:space="preserve"> Agg_inputs!AV4</f>
        <v>86</v>
      </c>
      <c r="AW4">
        <f xml:space="preserve"> Agg_inputs!AW4</f>
        <v>0</v>
      </c>
      <c r="AX4">
        <f xml:space="preserve"> Agg_inputs!AX4</f>
        <v>847532</v>
      </c>
      <c r="AY4">
        <f xml:space="preserve"> Agg_inputs!AY4</f>
        <v>15268</v>
      </c>
      <c r="AZ4">
        <f xml:space="preserve"> Agg_inputs!AZ4</f>
        <v>15483</v>
      </c>
      <c r="BA4">
        <f xml:space="preserve"> Agg_inputs!BA4</f>
        <v>307301</v>
      </c>
      <c r="BB4">
        <f xml:space="preserve"> Agg_inputs!BB4</f>
        <v>0</v>
      </c>
      <c r="BC4">
        <f xml:space="preserve"> Agg_inputs!BC4</f>
        <v>108851</v>
      </c>
      <c r="BD4">
        <f xml:space="preserve"> Agg_inputs!BD4</f>
        <v>0</v>
      </c>
      <c r="BE4">
        <f xml:space="preserve"> Agg_inputs!BE4</f>
        <v>0</v>
      </c>
      <c r="BF4">
        <f xml:space="preserve"> Agg_inputs!BF4</f>
        <v>0</v>
      </c>
      <c r="BG4">
        <f xml:space="preserve"> Agg_inputs!BG4</f>
        <v>31063</v>
      </c>
      <c r="BH4">
        <f xml:space="preserve"> Agg_inputs!BH4</f>
        <v>1190</v>
      </c>
      <c r="BI4">
        <f xml:space="preserve"> Agg_inputs!BI4</f>
        <v>27783</v>
      </c>
      <c r="BJ4">
        <f xml:space="preserve"> Agg_inputs!BJ4</f>
        <v>126</v>
      </c>
      <c r="BK4">
        <f xml:space="preserve"> Agg_inputs!BK4</f>
        <v>2582</v>
      </c>
      <c r="BL4">
        <f xml:space="preserve"> Agg_inputs!BL4</f>
        <v>0</v>
      </c>
      <c r="BM4">
        <f xml:space="preserve"> Agg_inputs!BM4</f>
        <v>6504</v>
      </c>
      <c r="BN4">
        <f xml:space="preserve"> Agg_inputs!BN4</f>
        <v>81000</v>
      </c>
      <c r="BO4">
        <f xml:space="preserve"> Agg_inputs!BO4</f>
        <v>3448490</v>
      </c>
      <c r="BP4">
        <f xml:space="preserve"> Agg_inputs!BP4</f>
        <v>717360</v>
      </c>
      <c r="BQ4">
        <f xml:space="preserve"> Agg_inputs!BQ4</f>
        <v>6923</v>
      </c>
      <c r="BR4">
        <f xml:space="preserve"> Agg_inputs!BR4</f>
        <v>0</v>
      </c>
      <c r="BS4">
        <f xml:space="preserve"> Agg_inputs!BS4</f>
        <v>0</v>
      </c>
      <c r="BT4">
        <f xml:space="preserve"> Agg_inputs!BT4</f>
        <v>0</v>
      </c>
      <c r="BU4">
        <f xml:space="preserve"> Agg_inputs!BU4</f>
        <v>35146</v>
      </c>
      <c r="BV4">
        <f xml:space="preserve"> Agg_inputs!BV4</f>
        <v>46534</v>
      </c>
      <c r="BW4">
        <f xml:space="preserve"> Agg_inputs!BW4</f>
        <v>0</v>
      </c>
      <c r="BX4">
        <f xml:space="preserve"> Agg_inputs!BX4</f>
        <v>0</v>
      </c>
      <c r="BY4">
        <f xml:space="preserve"> Agg_inputs!BY4</f>
        <v>262492</v>
      </c>
      <c r="BZ4">
        <f xml:space="preserve"> Agg_inputs!BZ4</f>
        <v>70220</v>
      </c>
      <c r="CA4">
        <f xml:space="preserve"> Agg_inputs!CA4</f>
        <v>0</v>
      </c>
      <c r="CB4">
        <f xml:space="preserve"> Agg_inputs!CB4</f>
        <v>635</v>
      </c>
      <c r="CC4">
        <f xml:space="preserve"> Agg_inputs!CC4</f>
        <v>34</v>
      </c>
      <c r="CD4">
        <f xml:space="preserve"> Agg_inputs!CD4</f>
        <v>208634</v>
      </c>
      <c r="CE4">
        <f xml:space="preserve"> Agg_inputs!CE4</f>
        <v>5675</v>
      </c>
      <c r="CF4">
        <f xml:space="preserve"> Agg_inputs!CF4</f>
        <v>0</v>
      </c>
      <c r="CG4">
        <f xml:space="preserve"> Agg_inputs!CG4</f>
        <v>17013</v>
      </c>
      <c r="CH4">
        <f xml:space="preserve"> Agg_inputs!CH4</f>
        <v>0</v>
      </c>
      <c r="CI4">
        <f xml:space="preserve"> Agg_inputs!CI4</f>
        <v>0</v>
      </c>
      <c r="CJ4">
        <f xml:space="preserve"> Agg_inputs!CJ4</f>
        <v>1038</v>
      </c>
      <c r="CK4">
        <f xml:space="preserve"> Agg_inputs!CK4</f>
        <v>0</v>
      </c>
      <c r="CL4">
        <f xml:space="preserve"> Agg_inputs!CL4</f>
        <v>0</v>
      </c>
      <c r="CM4">
        <f xml:space="preserve"> Agg_inputs!CM4</f>
        <v>2</v>
      </c>
      <c r="CN4">
        <f xml:space="preserve"> Agg_inputs!CN4</f>
        <v>1108</v>
      </c>
      <c r="CO4">
        <f xml:space="preserve"> Agg_inputs!CO4</f>
        <v>0</v>
      </c>
      <c r="CP4">
        <f xml:space="preserve"> Agg_inputs!CP4</f>
        <v>33592</v>
      </c>
      <c r="CQ4">
        <f xml:space="preserve"> Agg_inputs!CQ4</f>
        <v>5169</v>
      </c>
      <c r="CR4">
        <f xml:space="preserve"> Agg_inputs!CR4</f>
        <v>0</v>
      </c>
      <c r="CS4">
        <f xml:space="preserve"> Agg_inputs!CS4</f>
        <v>724</v>
      </c>
      <c r="CT4">
        <f xml:space="preserve"> Agg_inputs!CT4</f>
        <v>1452</v>
      </c>
      <c r="CU4">
        <f xml:space="preserve"> Agg_inputs!CU4</f>
        <v>4300</v>
      </c>
      <c r="CV4">
        <f xml:space="preserve"> Agg_inputs!CV4</f>
        <v>0</v>
      </c>
      <c r="CW4">
        <f xml:space="preserve"> Agg_inputs!CW4</f>
        <v>52983</v>
      </c>
      <c r="CX4">
        <f xml:space="preserve"> Agg_inputs!CX4</f>
        <v>20</v>
      </c>
      <c r="CY4">
        <f xml:space="preserve"> Agg_inputs!CY4</f>
        <v>0</v>
      </c>
      <c r="CZ4">
        <f xml:space="preserve"> Agg_inputs!CZ4</f>
        <v>0</v>
      </c>
      <c r="DA4">
        <f xml:space="preserve"> Agg_inputs!DA4</f>
        <v>21610</v>
      </c>
      <c r="DB4">
        <f xml:space="preserve"> Agg_inputs!DB4</f>
        <v>5504771</v>
      </c>
      <c r="DC4">
        <f xml:space="preserve"> Agg_inputs!DC4</f>
        <v>413932</v>
      </c>
      <c r="DD4">
        <f xml:space="preserve"> Agg_inputs!DD4</f>
        <v>40</v>
      </c>
      <c r="DE4">
        <f xml:space="preserve"> Agg_inputs!DE4</f>
        <v>0</v>
      </c>
      <c r="DF4">
        <f xml:space="preserve"> Agg_inputs!DF4</f>
        <v>1760</v>
      </c>
      <c r="DG4">
        <f xml:space="preserve"> Agg_inputs!DG4</f>
        <v>2003425</v>
      </c>
      <c r="DH4">
        <f xml:space="preserve"> Agg_inputs!DH4</f>
        <v>680942</v>
      </c>
      <c r="DI4">
        <f xml:space="preserve"> Agg_inputs!DI4</f>
        <v>857787</v>
      </c>
      <c r="DJ4">
        <f xml:space="preserve"> Agg_inputs!DJ4</f>
        <v>0</v>
      </c>
      <c r="DK4">
        <f xml:space="preserve"> Agg_inputs!DK4</f>
        <v>0</v>
      </c>
      <c r="DL4">
        <f xml:space="preserve"> Agg_inputs!DL4</f>
        <v>2609</v>
      </c>
      <c r="DM4">
        <f xml:space="preserve"> Agg_inputs!DM4</f>
        <v>336</v>
      </c>
      <c r="DN4">
        <f xml:space="preserve"> Agg_inputs!DN4</f>
        <v>0</v>
      </c>
      <c r="DO4">
        <f xml:space="preserve"> Agg_inputs!DO4</f>
        <v>3542154</v>
      </c>
      <c r="DP4">
        <f xml:space="preserve"> Agg_inputs!DP4</f>
        <v>96</v>
      </c>
      <c r="DQ4">
        <f xml:space="preserve"> Agg_inputs!DQ4</f>
        <v>510</v>
      </c>
      <c r="DR4">
        <f xml:space="preserve"> Agg_inputs!DR4</f>
        <v>622</v>
      </c>
      <c r="DS4">
        <f xml:space="preserve"> Agg_inputs!DS4</f>
        <v>25342</v>
      </c>
      <c r="DT4">
        <f xml:space="preserve"> Agg_inputs!DT4</f>
        <v>141115</v>
      </c>
      <c r="DU4">
        <f xml:space="preserve"> Agg_inputs!DU4</f>
        <v>5411</v>
      </c>
      <c r="DV4">
        <f xml:space="preserve"> Agg_inputs!DV4</f>
        <v>9848</v>
      </c>
      <c r="DW4">
        <f xml:space="preserve"> Agg_inputs!DW4</f>
        <v>0</v>
      </c>
      <c r="DX4">
        <f xml:space="preserve"> Agg_inputs!DX4</f>
        <v>0</v>
      </c>
      <c r="DY4">
        <f xml:space="preserve"> Agg_inputs!DY4</f>
        <v>24782</v>
      </c>
      <c r="DZ4">
        <f xml:space="preserve"> Agg_inputs!DZ4</f>
        <v>159847</v>
      </c>
      <c r="EA4">
        <f xml:space="preserve"> Agg_inputs!EA4</f>
        <v>0</v>
      </c>
      <c r="EB4">
        <f xml:space="preserve"> Agg_inputs!EB4</f>
        <v>0</v>
      </c>
      <c r="EC4">
        <f xml:space="preserve"> Agg_inputs!EC4</f>
        <v>0</v>
      </c>
      <c r="ED4">
        <f xml:space="preserve"> Agg_inputs!ED4</f>
        <v>0</v>
      </c>
      <c r="EE4">
        <f xml:space="preserve"> Agg_inputs!EE4</f>
        <v>0</v>
      </c>
      <c r="EF4">
        <f xml:space="preserve"> Agg_inputs!EF4</f>
        <v>28714</v>
      </c>
      <c r="EG4">
        <f xml:space="preserve"> Agg_inputs!EG4</f>
        <v>3730</v>
      </c>
      <c r="EH4">
        <f xml:space="preserve"> Agg_inputs!EH4</f>
        <v>5307</v>
      </c>
      <c r="EI4">
        <f xml:space="preserve"> Agg_inputs!EI4</f>
        <v>1337</v>
      </c>
      <c r="EJ4">
        <f xml:space="preserve"> Agg_inputs!EJ4</f>
        <v>0</v>
      </c>
      <c r="EK4">
        <f xml:space="preserve"> Agg_inputs!EK4</f>
        <v>0</v>
      </c>
      <c r="EL4">
        <f xml:space="preserve"> Agg_inputs!EL4</f>
        <v>34809</v>
      </c>
      <c r="EM4">
        <f xml:space="preserve"> Agg_inputs!EM4</f>
        <v>0</v>
      </c>
      <c r="EN4">
        <f xml:space="preserve"> Agg_inputs!EN4</f>
        <v>0</v>
      </c>
      <c r="EO4">
        <f xml:space="preserve"> Agg_inputs!EO4</f>
        <v>0</v>
      </c>
      <c r="EP4">
        <f xml:space="preserve"> Agg_inputs!EP4</f>
        <v>0</v>
      </c>
      <c r="EQ4">
        <f xml:space="preserve"> Agg_inputs!EQ4</f>
        <v>65118</v>
      </c>
      <c r="ER4">
        <f xml:space="preserve"> Agg_inputs!ER4</f>
        <v>123841</v>
      </c>
      <c r="ES4">
        <f xml:space="preserve"> Agg_inputs!ES4</f>
        <v>0</v>
      </c>
      <c r="ET4">
        <f xml:space="preserve"> Agg_inputs!ET4</f>
        <v>74352</v>
      </c>
      <c r="EU4">
        <f xml:space="preserve"> Agg_inputs!EU4</f>
        <v>0</v>
      </c>
      <c r="EV4">
        <f xml:space="preserve"> Agg_inputs!EV4</f>
        <v>1872215</v>
      </c>
      <c r="EW4">
        <f xml:space="preserve"> Agg_inputs!EW4</f>
        <v>2140</v>
      </c>
      <c r="EX4">
        <f xml:space="preserve"> Agg_inputs!EX4</f>
        <v>0</v>
      </c>
      <c r="EY4">
        <f xml:space="preserve"> Agg_inputs!EY4</f>
        <v>20987</v>
      </c>
      <c r="EZ4">
        <f xml:space="preserve"> Agg_inputs!EZ4</f>
        <v>9046925</v>
      </c>
      <c r="FA4">
        <f xml:space="preserve"> Agg_inputs!FA4</f>
        <v>0</v>
      </c>
      <c r="FB4">
        <f xml:space="preserve"> Agg_inputs!FB4</f>
        <v>59705</v>
      </c>
      <c r="FC4">
        <f xml:space="preserve"> Agg_inputs!FC4</f>
        <v>243421</v>
      </c>
      <c r="FD4">
        <f xml:space="preserve"> Agg_inputs!FD4</f>
        <v>0</v>
      </c>
      <c r="FE4">
        <f xml:space="preserve"> Agg_inputs!FE4</f>
        <v>3846</v>
      </c>
      <c r="FF4">
        <f xml:space="preserve"> Agg_inputs!FF4</f>
        <v>40850728</v>
      </c>
      <c r="FG4">
        <f xml:space="preserve"> Agg_inputs!FG4</f>
        <v>3352747</v>
      </c>
      <c r="FH4">
        <f xml:space="preserve"> EIA_supp!$Q$30* GTAP_names!$DM4</f>
        <v>278.67684179630174</v>
      </c>
      <c r="FI4">
        <f xml:space="preserve"> EIA_supp!$Q$31* GTAP_names!$DM4</f>
        <v>20.537716466099205</v>
      </c>
      <c r="FJ4">
        <f xml:space="preserve"> Agg_inputs!DU4</f>
        <v>5411</v>
      </c>
      <c r="FK4">
        <f t="shared" si="0"/>
        <v>5431.5377164660995</v>
      </c>
      <c r="FL4">
        <f>Agg_inputs!CS4</f>
        <v>724</v>
      </c>
      <c r="FM4">
        <f xml:space="preserve"> EIA_supp!$Q$32* GTAP_names!$DM4</f>
        <v>12.771353096565891</v>
      </c>
      <c r="FN4">
        <f xml:space="preserve"> EIA_supp!$Q$5*$DN4</f>
        <v>0</v>
      </c>
      <c r="FO4">
        <f xml:space="preserve"> EIA_supp!$Q$7*$DN4</f>
        <v>0</v>
      </c>
      <c r="FP4">
        <f xml:space="preserve"> EIA_supp!$Q$6*$DN4</f>
        <v>0</v>
      </c>
      <c r="FQ4">
        <f xml:space="preserve"> EIA_supp!$Q$8*$DNS4</f>
        <v>0</v>
      </c>
      <c r="FR4">
        <f t="shared" si="1"/>
        <v>0</v>
      </c>
      <c r="FS4">
        <f t="shared" si="2"/>
        <v>0</v>
      </c>
      <c r="FT4">
        <f t="shared" si="3"/>
        <v>0</v>
      </c>
      <c r="FU4">
        <f t="shared" si="4"/>
        <v>0</v>
      </c>
      <c r="FV4">
        <f t="shared" si="5"/>
        <v>99225</v>
      </c>
      <c r="FW4">
        <f t="shared" si="6"/>
        <v>2140</v>
      </c>
      <c r="FX4">
        <f t="shared" si="7"/>
        <v>0</v>
      </c>
      <c r="FY4">
        <f t="shared" si="8"/>
        <v>0</v>
      </c>
      <c r="FZ4">
        <f xml:space="preserve"> EIA_supp!$Q$14* GTAP_names!$DL4</f>
        <v>676.02029138134969</v>
      </c>
      <c r="GA4">
        <f xml:space="preserve"> EIA_supp!$Q$15* GTAP_names!$DL4</f>
        <v>107.37485045874351</v>
      </c>
      <c r="GB4">
        <f t="shared" si="9"/>
        <v>0</v>
      </c>
      <c r="GC4">
        <f t="shared" si="10"/>
        <v>107.37485045874351</v>
      </c>
      <c r="GD4">
        <f t="shared" si="11"/>
        <v>0</v>
      </c>
      <c r="GE4">
        <f xml:space="preserve"> EIA_supp!$Q$22* GTAP_names!$DL4</f>
        <v>289.47082972987295</v>
      </c>
      <c r="GF4">
        <f t="shared" si="12"/>
        <v>0</v>
      </c>
      <c r="GG4">
        <f t="shared" si="13"/>
        <v>289.47082972987295</v>
      </c>
      <c r="GH4">
        <f xml:space="preserve"> EIA_supp!$Q$21* GTAP_names!$DL4</f>
        <v>77.957083209772691</v>
      </c>
      <c r="GI4">
        <v>0</v>
      </c>
      <c r="GJ4">
        <f xml:space="preserve"> EIA_supp!$Q$29* GTAP_names!$DM4</f>
        <v>24.014088641033165</v>
      </c>
      <c r="GK4">
        <f xml:space="preserve"> EIA_supp!$Q$9*$DN4</f>
        <v>0</v>
      </c>
      <c r="GL4">
        <f xml:space="preserve"> EIA_supp!$Q$16* GTAP_names!$DL4</f>
        <v>123.84880011816718</v>
      </c>
      <c r="GM4">
        <f xml:space="preserve"> EIA_supp!$Q$17* GTAP_names!$DL4</f>
        <v>126.49639917057455</v>
      </c>
      <c r="GN4">
        <f xml:space="preserve"> EIA_supp!$Q$18* GTAP_names!$DL4</f>
        <v>77.957083209772691</v>
      </c>
      <c r="GO4">
        <f xml:space="preserve"> EIA_supp!$Q$19* GTAP_names!$DL4</f>
        <v>602.41409594769971</v>
      </c>
      <c r="GP4">
        <f xml:space="preserve"> EIA_supp!$Q$20* GTAP_names!$DL4</f>
        <v>50.010204323250406</v>
      </c>
      <c r="GQ4">
        <f xml:space="preserve"> EIA_supp!$Q$23* GTAP_names!$DL4</f>
        <v>169.74051702656166</v>
      </c>
      <c r="GR4">
        <f xml:space="preserve"> EIA_supp!$Q$24* GTAP_names!$DL4</f>
        <v>307.70984542423486</v>
      </c>
    </row>
    <row r="5" spans="1:200" x14ac:dyDescent="0.25">
      <c r="A5" t="str">
        <f xml:space="preserve"> Agg_inputs!A5</f>
        <v>windbl</v>
      </c>
      <c r="B5">
        <f xml:space="preserve"> Agg_inputs!B5</f>
        <v>692</v>
      </c>
      <c r="C5">
        <f xml:space="preserve"> Agg_inputs!C5</f>
        <v>2466</v>
      </c>
      <c r="D5">
        <f xml:space="preserve"> Agg_inputs!D5</f>
        <v>0</v>
      </c>
      <c r="E5">
        <f xml:space="preserve"> Agg_inputs!E5</f>
        <v>0</v>
      </c>
      <c r="F5">
        <f xml:space="preserve"> Agg_inputs!F5</f>
        <v>0</v>
      </c>
      <c r="G5">
        <f xml:space="preserve"> Agg_inputs!G5</f>
        <v>0</v>
      </c>
      <c r="H5">
        <f xml:space="preserve"> Agg_inputs!H5</f>
        <v>26</v>
      </c>
      <c r="I5">
        <f xml:space="preserve"> Agg_inputs!I5</f>
        <v>6</v>
      </c>
      <c r="J5">
        <f xml:space="preserve"> Agg_inputs!J5</f>
        <v>26242</v>
      </c>
      <c r="K5">
        <f xml:space="preserve"> Agg_inputs!K5</f>
        <v>220</v>
      </c>
      <c r="L5">
        <f xml:space="preserve"> Agg_inputs!L5</f>
        <v>5807</v>
      </c>
      <c r="M5">
        <f xml:space="preserve"> Agg_inputs!M5</f>
        <v>1934</v>
      </c>
      <c r="N5">
        <f xml:space="preserve"> Agg_inputs!N5</f>
        <v>0</v>
      </c>
      <c r="O5">
        <f xml:space="preserve"> Agg_inputs!O5</f>
        <v>2312</v>
      </c>
      <c r="P5">
        <f xml:space="preserve"> Agg_inputs!P5</f>
        <v>0</v>
      </c>
      <c r="Q5">
        <f xml:space="preserve"> Agg_inputs!Q5</f>
        <v>0</v>
      </c>
      <c r="R5">
        <f xml:space="preserve"> Agg_inputs!R5</f>
        <v>861</v>
      </c>
      <c r="S5">
        <f xml:space="preserve"> Agg_inputs!S5</f>
        <v>0</v>
      </c>
      <c r="T5">
        <f xml:space="preserve"> Agg_inputs!T5</f>
        <v>0</v>
      </c>
      <c r="U5">
        <f xml:space="preserve"> Agg_inputs!U5</f>
        <v>1</v>
      </c>
      <c r="V5">
        <f xml:space="preserve"> Agg_inputs!V5</f>
        <v>0</v>
      </c>
      <c r="W5">
        <f xml:space="preserve"> Agg_inputs!W5</f>
        <v>2705</v>
      </c>
      <c r="X5">
        <f xml:space="preserve"> Agg_inputs!X5</f>
        <v>0</v>
      </c>
      <c r="Y5">
        <f xml:space="preserve"> Agg_inputs!Y5</f>
        <v>0</v>
      </c>
      <c r="Z5">
        <f xml:space="preserve"> Agg_inputs!Z5</f>
        <v>10187</v>
      </c>
      <c r="AA5">
        <f xml:space="preserve"> Agg_inputs!AA5</f>
        <v>70</v>
      </c>
      <c r="AB5">
        <f xml:space="preserve"> Agg_inputs!AB5</f>
        <v>70333</v>
      </c>
      <c r="AC5">
        <f xml:space="preserve"> Agg_inputs!AC5</f>
        <v>338</v>
      </c>
      <c r="AD5">
        <f xml:space="preserve"> Agg_inputs!AD5</f>
        <v>70331</v>
      </c>
      <c r="AE5">
        <f xml:space="preserve"> Agg_inputs!AE5</f>
        <v>0</v>
      </c>
      <c r="AF5">
        <f xml:space="preserve"> Agg_inputs!AF5</f>
        <v>0</v>
      </c>
      <c r="AG5">
        <f xml:space="preserve"> Agg_inputs!AG5</f>
        <v>0</v>
      </c>
      <c r="AH5">
        <f xml:space="preserve"> Agg_inputs!AH5</f>
        <v>0</v>
      </c>
      <c r="AI5">
        <f xml:space="preserve"> Agg_inputs!AI5</f>
        <v>41</v>
      </c>
      <c r="AJ5">
        <f xml:space="preserve"> Agg_inputs!AJ5</f>
        <v>415</v>
      </c>
      <c r="AK5">
        <f xml:space="preserve"> Agg_inputs!AK5</f>
        <v>17</v>
      </c>
      <c r="AL5">
        <f xml:space="preserve"> Agg_inputs!AL5</f>
        <v>114</v>
      </c>
      <c r="AM5">
        <f xml:space="preserve"> Agg_inputs!AM5</f>
        <v>397</v>
      </c>
      <c r="AN5">
        <f xml:space="preserve"> Agg_inputs!AN5</f>
        <v>48883</v>
      </c>
      <c r="AO5">
        <f xml:space="preserve"> Agg_inputs!AO5</f>
        <v>9774</v>
      </c>
      <c r="AP5">
        <f xml:space="preserve"> Agg_inputs!AP5</f>
        <v>0</v>
      </c>
      <c r="AQ5">
        <f xml:space="preserve"> Agg_inputs!AQ5</f>
        <v>0</v>
      </c>
      <c r="AR5">
        <f xml:space="preserve"> Agg_inputs!AR5</f>
        <v>3</v>
      </c>
      <c r="AS5">
        <f xml:space="preserve"> Agg_inputs!AS5</f>
        <v>1524</v>
      </c>
      <c r="AT5">
        <f xml:space="preserve"> Agg_inputs!AT5</f>
        <v>0</v>
      </c>
      <c r="AU5">
        <f xml:space="preserve"> Agg_inputs!AU5</f>
        <v>42918</v>
      </c>
      <c r="AV5">
        <f xml:space="preserve"> Agg_inputs!AV5</f>
        <v>368</v>
      </c>
      <c r="AW5">
        <f xml:space="preserve"> Agg_inputs!AW5</f>
        <v>0</v>
      </c>
      <c r="AX5">
        <f xml:space="preserve"> Agg_inputs!AX5</f>
        <v>179528</v>
      </c>
      <c r="AY5">
        <f xml:space="preserve"> Agg_inputs!AY5</f>
        <v>481</v>
      </c>
      <c r="AZ5">
        <f xml:space="preserve"> Agg_inputs!AZ5</f>
        <v>12052</v>
      </c>
      <c r="BA5">
        <f xml:space="preserve"> Agg_inputs!BA5</f>
        <v>1015</v>
      </c>
      <c r="BB5">
        <f xml:space="preserve"> Agg_inputs!BB5</f>
        <v>0</v>
      </c>
      <c r="BC5">
        <f xml:space="preserve"> Agg_inputs!BC5</f>
        <v>15509</v>
      </c>
      <c r="BD5">
        <f xml:space="preserve"> Agg_inputs!BD5</f>
        <v>0</v>
      </c>
      <c r="BE5">
        <f xml:space="preserve"> Agg_inputs!BE5</f>
        <v>0</v>
      </c>
      <c r="BF5">
        <f xml:space="preserve"> Agg_inputs!BF5</f>
        <v>0</v>
      </c>
      <c r="BG5">
        <f xml:space="preserve"> Agg_inputs!BG5</f>
        <v>3315</v>
      </c>
      <c r="BH5">
        <f xml:space="preserve"> Agg_inputs!BH5</f>
        <v>0</v>
      </c>
      <c r="BI5">
        <f xml:space="preserve"> Agg_inputs!BI5</f>
        <v>2</v>
      </c>
      <c r="BJ5">
        <f xml:space="preserve"> Agg_inputs!BJ5</f>
        <v>117</v>
      </c>
      <c r="BK5">
        <f xml:space="preserve"> Agg_inputs!BK5</f>
        <v>201</v>
      </c>
      <c r="BL5">
        <f xml:space="preserve"> Agg_inputs!BL5</f>
        <v>0</v>
      </c>
      <c r="BM5">
        <f xml:space="preserve"> Agg_inputs!BM5</f>
        <v>626</v>
      </c>
      <c r="BN5">
        <f xml:space="preserve"> Agg_inputs!BN5</f>
        <v>5</v>
      </c>
      <c r="BO5">
        <f xml:space="preserve"> Agg_inputs!BO5</f>
        <v>326834</v>
      </c>
      <c r="BP5">
        <f xml:space="preserve"> Agg_inputs!BP5</f>
        <v>24531</v>
      </c>
      <c r="BQ5">
        <f xml:space="preserve"> Agg_inputs!BQ5</f>
        <v>4380</v>
      </c>
      <c r="BR5">
        <f xml:space="preserve"> Agg_inputs!BR5</f>
        <v>217</v>
      </c>
      <c r="BS5">
        <f xml:space="preserve"> Agg_inputs!BS5</f>
        <v>0</v>
      </c>
      <c r="BT5">
        <f xml:space="preserve"> Agg_inputs!BT5</f>
        <v>0</v>
      </c>
      <c r="BU5">
        <f xml:space="preserve"> Agg_inputs!BU5</f>
        <v>7</v>
      </c>
      <c r="BV5">
        <f xml:space="preserve"> Agg_inputs!BV5</f>
        <v>9856</v>
      </c>
      <c r="BW5">
        <f xml:space="preserve"> Agg_inputs!BW5</f>
        <v>91</v>
      </c>
      <c r="BX5">
        <f xml:space="preserve"> Agg_inputs!BX5</f>
        <v>3</v>
      </c>
      <c r="BY5">
        <f xml:space="preserve"> Agg_inputs!BY5</f>
        <v>4677</v>
      </c>
      <c r="BZ5">
        <f xml:space="preserve"> Agg_inputs!BZ5</f>
        <v>0</v>
      </c>
      <c r="CA5">
        <f xml:space="preserve"> Agg_inputs!CA5</f>
        <v>15</v>
      </c>
      <c r="CB5">
        <f xml:space="preserve"> Agg_inputs!CB5</f>
        <v>0</v>
      </c>
      <c r="CC5">
        <f xml:space="preserve"> Agg_inputs!CC5</f>
        <v>0</v>
      </c>
      <c r="CD5">
        <f xml:space="preserve"> Agg_inputs!CD5</f>
        <v>863</v>
      </c>
      <c r="CE5">
        <f xml:space="preserve"> Agg_inputs!CE5</f>
        <v>0</v>
      </c>
      <c r="CF5">
        <f xml:space="preserve"> Agg_inputs!CF5</f>
        <v>0</v>
      </c>
      <c r="CG5">
        <f xml:space="preserve"> Agg_inputs!CG5</f>
        <v>3951</v>
      </c>
      <c r="CH5">
        <f xml:space="preserve"> Agg_inputs!CH5</f>
        <v>0</v>
      </c>
      <c r="CI5">
        <f xml:space="preserve"> Agg_inputs!CI5</f>
        <v>0</v>
      </c>
      <c r="CJ5">
        <f xml:space="preserve"> Agg_inputs!CJ5</f>
        <v>92</v>
      </c>
      <c r="CK5">
        <f xml:space="preserve"> Agg_inputs!CK5</f>
        <v>475</v>
      </c>
      <c r="CL5">
        <f xml:space="preserve"> Agg_inputs!CL5</f>
        <v>64</v>
      </c>
      <c r="CM5">
        <f xml:space="preserve"> Agg_inputs!CM5</f>
        <v>71</v>
      </c>
      <c r="CN5">
        <f xml:space="preserve"> Agg_inputs!CN5</f>
        <v>3</v>
      </c>
      <c r="CO5">
        <f xml:space="preserve"> Agg_inputs!CO5</f>
        <v>0</v>
      </c>
      <c r="CP5">
        <f xml:space="preserve"> Agg_inputs!CP5</f>
        <v>1648</v>
      </c>
      <c r="CQ5">
        <f xml:space="preserve"> Agg_inputs!CQ5</f>
        <v>0</v>
      </c>
      <c r="CR5">
        <f xml:space="preserve"> Agg_inputs!CR5</f>
        <v>0</v>
      </c>
      <c r="CS5">
        <f xml:space="preserve"> Agg_inputs!CS5</f>
        <v>0</v>
      </c>
      <c r="CT5">
        <f xml:space="preserve"> Agg_inputs!CT5</f>
        <v>0</v>
      </c>
      <c r="CU5">
        <f xml:space="preserve"> Agg_inputs!CU5</f>
        <v>0</v>
      </c>
      <c r="CV5">
        <f xml:space="preserve"> Agg_inputs!CV5</f>
        <v>0</v>
      </c>
      <c r="CW5">
        <f xml:space="preserve"> Agg_inputs!CW5</f>
        <v>0</v>
      </c>
      <c r="CX5">
        <f xml:space="preserve"> Agg_inputs!CX5</f>
        <v>0</v>
      </c>
      <c r="CY5">
        <f xml:space="preserve"> Agg_inputs!CY5</f>
        <v>0</v>
      </c>
      <c r="CZ5">
        <f xml:space="preserve"> Agg_inputs!CZ5</f>
        <v>211</v>
      </c>
      <c r="DA5">
        <f xml:space="preserve"> Agg_inputs!DA5</f>
        <v>5100</v>
      </c>
      <c r="DB5">
        <f xml:space="preserve"> Agg_inputs!DB5</f>
        <v>106423</v>
      </c>
      <c r="DC5">
        <f xml:space="preserve"> Agg_inputs!DC5</f>
        <v>3211</v>
      </c>
      <c r="DD5">
        <f xml:space="preserve"> Agg_inputs!DD5</f>
        <v>1283</v>
      </c>
      <c r="DE5">
        <f xml:space="preserve"> Agg_inputs!DE5</f>
        <v>0</v>
      </c>
      <c r="DF5">
        <f xml:space="preserve"> Agg_inputs!DF5</f>
        <v>1952</v>
      </c>
      <c r="DG5">
        <f xml:space="preserve"> Agg_inputs!DG5</f>
        <v>133027</v>
      </c>
      <c r="DH5">
        <f xml:space="preserve"> Agg_inputs!DH5</f>
        <v>13306</v>
      </c>
      <c r="DI5">
        <f xml:space="preserve"> Agg_inputs!DI5</f>
        <v>182494</v>
      </c>
      <c r="DJ5">
        <f xml:space="preserve"> Agg_inputs!DJ5</f>
        <v>0</v>
      </c>
      <c r="DK5">
        <f xml:space="preserve"> Agg_inputs!DK5</f>
        <v>220</v>
      </c>
      <c r="DL5">
        <f xml:space="preserve"> Agg_inputs!DL5</f>
        <v>20</v>
      </c>
      <c r="DM5">
        <f xml:space="preserve"> Agg_inputs!DM5</f>
        <v>63</v>
      </c>
      <c r="DN5">
        <f xml:space="preserve"> Agg_inputs!DN5</f>
        <v>213</v>
      </c>
      <c r="DO5">
        <f xml:space="preserve"> Agg_inputs!DO5</f>
        <v>328827</v>
      </c>
      <c r="DP5">
        <f xml:space="preserve"> Agg_inputs!DP5</f>
        <v>0</v>
      </c>
      <c r="DQ5">
        <f xml:space="preserve"> Agg_inputs!DQ5</f>
        <v>0</v>
      </c>
      <c r="DR5">
        <f xml:space="preserve"> Agg_inputs!DR5</f>
        <v>1</v>
      </c>
      <c r="DS5">
        <f xml:space="preserve"> Agg_inputs!DS5</f>
        <v>88</v>
      </c>
      <c r="DT5">
        <f xml:space="preserve"> Agg_inputs!DT5</f>
        <v>3205</v>
      </c>
      <c r="DU5">
        <f xml:space="preserve"> Agg_inputs!DU5</f>
        <v>0</v>
      </c>
      <c r="DV5">
        <f xml:space="preserve"> Agg_inputs!DV5</f>
        <v>9161</v>
      </c>
      <c r="DW5">
        <f xml:space="preserve"> Agg_inputs!DW5</f>
        <v>0</v>
      </c>
      <c r="DX5">
        <f xml:space="preserve"> Agg_inputs!DX5</f>
        <v>0</v>
      </c>
      <c r="DY5">
        <f xml:space="preserve"> Agg_inputs!DY5</f>
        <v>1388</v>
      </c>
      <c r="DZ5">
        <f xml:space="preserve"> Agg_inputs!DZ5</f>
        <v>5</v>
      </c>
      <c r="EA5">
        <f xml:space="preserve"> Agg_inputs!EA5</f>
        <v>0</v>
      </c>
      <c r="EB5">
        <f xml:space="preserve"> Agg_inputs!EB5</f>
        <v>0</v>
      </c>
      <c r="EC5">
        <f xml:space="preserve"> Agg_inputs!EC5</f>
        <v>0</v>
      </c>
      <c r="ED5">
        <f xml:space="preserve"> Agg_inputs!ED5</f>
        <v>0</v>
      </c>
      <c r="EE5">
        <f xml:space="preserve"> Agg_inputs!EE5</f>
        <v>0</v>
      </c>
      <c r="EF5">
        <f xml:space="preserve"> Agg_inputs!EF5</f>
        <v>0</v>
      </c>
      <c r="EG5">
        <f xml:space="preserve"> Agg_inputs!EG5</f>
        <v>5</v>
      </c>
      <c r="EH5">
        <f xml:space="preserve"> Agg_inputs!EH5</f>
        <v>0</v>
      </c>
      <c r="EI5">
        <f xml:space="preserve"> Agg_inputs!EI5</f>
        <v>6078</v>
      </c>
      <c r="EJ5">
        <f xml:space="preserve"> Agg_inputs!EJ5</f>
        <v>0</v>
      </c>
      <c r="EK5">
        <f xml:space="preserve"> Agg_inputs!EK5</f>
        <v>0</v>
      </c>
      <c r="EL5">
        <f xml:space="preserve"> Agg_inputs!EL5</f>
        <v>5</v>
      </c>
      <c r="EM5">
        <f xml:space="preserve"> Agg_inputs!EM5</f>
        <v>0</v>
      </c>
      <c r="EN5">
        <f xml:space="preserve"> Agg_inputs!EN5</f>
        <v>0</v>
      </c>
      <c r="EO5">
        <f xml:space="preserve"> Agg_inputs!EO5</f>
        <v>0</v>
      </c>
      <c r="EP5">
        <f xml:space="preserve"> Agg_inputs!EP5</f>
        <v>109</v>
      </c>
      <c r="EQ5">
        <f xml:space="preserve"> Agg_inputs!EQ5</f>
        <v>4723</v>
      </c>
      <c r="ER5">
        <f xml:space="preserve"> Agg_inputs!ER5</f>
        <v>1371</v>
      </c>
      <c r="ES5">
        <f xml:space="preserve"> Agg_inputs!ES5</f>
        <v>0</v>
      </c>
      <c r="ET5">
        <f xml:space="preserve"> Agg_inputs!ET5</f>
        <v>89</v>
      </c>
      <c r="EU5">
        <f xml:space="preserve"> Agg_inputs!EU5</f>
        <v>111</v>
      </c>
      <c r="EV5">
        <f xml:space="preserve"> Agg_inputs!EV5</f>
        <v>120854</v>
      </c>
      <c r="EW5">
        <f xml:space="preserve"> Agg_inputs!EW5</f>
        <v>0</v>
      </c>
      <c r="EX5">
        <f xml:space="preserve"> Agg_inputs!EX5</f>
        <v>0</v>
      </c>
      <c r="EY5">
        <f xml:space="preserve"> Agg_inputs!EY5</f>
        <v>87</v>
      </c>
      <c r="EZ5">
        <f xml:space="preserve"> Agg_inputs!EZ5</f>
        <v>435250</v>
      </c>
      <c r="FA5">
        <f xml:space="preserve"> Agg_inputs!FA5</f>
        <v>0</v>
      </c>
      <c r="FB5">
        <f xml:space="preserve"> Agg_inputs!FB5</f>
        <v>201</v>
      </c>
      <c r="FC5">
        <f xml:space="preserve"> Agg_inputs!FC5</f>
        <v>103</v>
      </c>
      <c r="FD5">
        <f xml:space="preserve"> Agg_inputs!FD5</f>
        <v>0</v>
      </c>
      <c r="FE5">
        <f xml:space="preserve"> Agg_inputs!FE5</f>
        <v>0</v>
      </c>
      <c r="FF5">
        <f xml:space="preserve"> Agg_inputs!FF5</f>
        <v>2248798</v>
      </c>
      <c r="FG5">
        <f xml:space="preserve"> Agg_inputs!FG5</f>
        <v>0</v>
      </c>
      <c r="FH5">
        <f xml:space="preserve"> EIA_supp!$S$30* GTAP_names!$DM5</f>
        <v>62.957116602001221</v>
      </c>
      <c r="FI5">
        <f xml:space="preserve"> EIA_supp!$S$31* GTAP_names!$DM5</f>
        <v>0</v>
      </c>
      <c r="FJ5">
        <f xml:space="preserve"> Agg_inputs!DU5</f>
        <v>0</v>
      </c>
      <c r="FK5">
        <f t="shared" si="0"/>
        <v>0</v>
      </c>
      <c r="FL5">
        <f>Agg_inputs!CS5</f>
        <v>0</v>
      </c>
      <c r="FM5">
        <f xml:space="preserve"> EIA_supp!$S$32* GTAP_names!$DM5</f>
        <v>4.2883397998774768E-2</v>
      </c>
      <c r="FN5">
        <f xml:space="preserve"> EIA_supp!$S$5*$DN5</f>
        <v>0</v>
      </c>
      <c r="FO5">
        <f xml:space="preserve"> EIA_supp!$S$7*$DN5</f>
        <v>8.4431671786740647</v>
      </c>
      <c r="FP5">
        <f xml:space="preserve"> EIA_supp!$S$6*$DN5</f>
        <v>140.88128034882567</v>
      </c>
      <c r="FQ5">
        <f xml:space="preserve"> EIA_supp!$S$8*$DN5</f>
        <v>63.67555247250025</v>
      </c>
      <c r="FR5">
        <f t="shared" si="1"/>
        <v>17</v>
      </c>
      <c r="FS5">
        <f t="shared" si="2"/>
        <v>80.675552472500243</v>
      </c>
      <c r="FT5">
        <f t="shared" si="3"/>
        <v>0</v>
      </c>
      <c r="FU5">
        <f t="shared" si="4"/>
        <v>0</v>
      </c>
      <c r="FV5">
        <f t="shared" si="5"/>
        <v>201</v>
      </c>
      <c r="FW5">
        <f t="shared" si="6"/>
        <v>0</v>
      </c>
      <c r="FX5">
        <f t="shared" si="7"/>
        <v>0</v>
      </c>
      <c r="FY5">
        <f t="shared" si="8"/>
        <v>0</v>
      </c>
      <c r="FZ5">
        <f xml:space="preserve"> EIA_supp!$S$14* GTAP_names!$DL5</f>
        <v>0.22215169787369088</v>
      </c>
      <c r="GA5">
        <f xml:space="preserve"> EIA_supp!$S$15* GTAP_names!$DL5</f>
        <v>0</v>
      </c>
      <c r="GB5">
        <f t="shared" si="9"/>
        <v>0</v>
      </c>
      <c r="GC5">
        <f t="shared" si="10"/>
        <v>0</v>
      </c>
      <c r="GD5">
        <f t="shared" si="11"/>
        <v>0</v>
      </c>
      <c r="GE5">
        <f xml:space="preserve"> EIA_supp!$S$22* GTAP_names!$DL5</f>
        <v>0</v>
      </c>
      <c r="GF5">
        <f t="shared" si="12"/>
        <v>0</v>
      </c>
      <c r="GG5">
        <f t="shared" si="13"/>
        <v>0</v>
      </c>
      <c r="GH5">
        <f xml:space="preserve"> EIA_supp!$S$21* GTAP_names!$DL5</f>
        <v>0</v>
      </c>
      <c r="GI5">
        <v>0</v>
      </c>
      <c r="GJ5">
        <f xml:space="preserve"> EIA_supp!$S$29* GTAP_names!$DM5</f>
        <v>0</v>
      </c>
      <c r="GK5">
        <f xml:space="preserve"> EIA_supp!$S$9*$DN5</f>
        <v>0</v>
      </c>
      <c r="GL5">
        <f xml:space="preserve"> EIA_supp!$S$16* GTAP_names!$DL5</f>
        <v>0</v>
      </c>
      <c r="GM5">
        <f xml:space="preserve"> EIA_supp!$S$17* GTAP_names!$DL5</f>
        <v>0</v>
      </c>
      <c r="GN5">
        <f xml:space="preserve"> EIA_supp!$S$18* GTAP_names!$DL5</f>
        <v>0</v>
      </c>
      <c r="GO5">
        <f xml:space="preserve"> EIA_supp!$S$19* GTAP_names!$DL5</f>
        <v>16.597905426848619</v>
      </c>
      <c r="GP5">
        <f xml:space="preserve"> EIA_supp!$S$20* GTAP_names!$DL5</f>
        <v>6.3471913678197394E-3</v>
      </c>
      <c r="GQ5">
        <f xml:space="preserve"> EIA_supp!$S$23* GTAP_names!$DL5</f>
        <v>0</v>
      </c>
      <c r="GR5">
        <f xml:space="preserve"> EIA_supp!$S$24* GTAP_names!$DL5</f>
        <v>3.1735956839098693</v>
      </c>
    </row>
    <row r="6" spans="1:200" x14ac:dyDescent="0.25">
      <c r="A6" t="str">
        <f xml:space="preserve"> Agg_inputs!A6</f>
        <v>otherbl</v>
      </c>
      <c r="B6">
        <f xml:space="preserve"> Agg_inputs!B6</f>
        <v>0</v>
      </c>
      <c r="C6">
        <f xml:space="preserve"> Agg_inputs!C6</f>
        <v>3601</v>
      </c>
      <c r="D6">
        <f xml:space="preserve"> Agg_inputs!D6</f>
        <v>0</v>
      </c>
      <c r="E6">
        <f xml:space="preserve"> Agg_inputs!E6</f>
        <v>0</v>
      </c>
      <c r="F6">
        <f xml:space="preserve"> Agg_inputs!F6</f>
        <v>0</v>
      </c>
      <c r="G6">
        <f xml:space="preserve"> Agg_inputs!G6</f>
        <v>0</v>
      </c>
      <c r="H6">
        <f xml:space="preserve"> Agg_inputs!H6</f>
        <v>2125</v>
      </c>
      <c r="I6">
        <f xml:space="preserve"> Agg_inputs!I6</f>
        <v>0</v>
      </c>
      <c r="J6">
        <f xml:space="preserve"> Agg_inputs!J6</f>
        <v>47505</v>
      </c>
      <c r="K6">
        <f xml:space="preserve"> Agg_inputs!K6</f>
        <v>30</v>
      </c>
      <c r="L6">
        <f xml:space="preserve"> Agg_inputs!L6</f>
        <v>2103</v>
      </c>
      <c r="M6">
        <f xml:space="preserve"> Agg_inputs!M6</f>
        <v>5154</v>
      </c>
      <c r="N6">
        <f xml:space="preserve"> Agg_inputs!N6</f>
        <v>0</v>
      </c>
      <c r="O6">
        <f xml:space="preserve"> Agg_inputs!O6</f>
        <v>5994</v>
      </c>
      <c r="P6">
        <f xml:space="preserve"> Agg_inputs!P6</f>
        <v>1</v>
      </c>
      <c r="Q6">
        <f xml:space="preserve"> Agg_inputs!Q6</f>
        <v>0</v>
      </c>
      <c r="R6">
        <f xml:space="preserve"> Agg_inputs!R6</f>
        <v>79</v>
      </c>
      <c r="S6">
        <f xml:space="preserve"> Agg_inputs!S6</f>
        <v>0</v>
      </c>
      <c r="T6">
        <f xml:space="preserve"> Agg_inputs!T6</f>
        <v>0</v>
      </c>
      <c r="U6">
        <f xml:space="preserve"> Agg_inputs!U6</f>
        <v>105</v>
      </c>
      <c r="V6">
        <f xml:space="preserve"> Agg_inputs!V6</f>
        <v>258</v>
      </c>
      <c r="W6">
        <f xml:space="preserve"> Agg_inputs!W6</f>
        <v>32790</v>
      </c>
      <c r="X6">
        <f xml:space="preserve"> Agg_inputs!X6</f>
        <v>0</v>
      </c>
      <c r="Y6">
        <f xml:space="preserve"> Agg_inputs!Y6</f>
        <v>0</v>
      </c>
      <c r="Z6">
        <f xml:space="preserve"> Agg_inputs!Z6</f>
        <v>9120</v>
      </c>
      <c r="AA6">
        <f xml:space="preserve"> Agg_inputs!AA6</f>
        <v>2529</v>
      </c>
      <c r="AB6">
        <f xml:space="preserve"> Agg_inputs!AB6</f>
        <v>42512</v>
      </c>
      <c r="AC6">
        <f xml:space="preserve"> Agg_inputs!AC6</f>
        <v>4673</v>
      </c>
      <c r="AD6">
        <f xml:space="preserve"> Agg_inputs!AD6</f>
        <v>42434</v>
      </c>
      <c r="AE6">
        <f xml:space="preserve"> Agg_inputs!AE6</f>
        <v>64</v>
      </c>
      <c r="AF6">
        <f xml:space="preserve"> Agg_inputs!AF6</f>
        <v>61</v>
      </c>
      <c r="AG6">
        <f xml:space="preserve"> Agg_inputs!AG6</f>
        <v>0</v>
      </c>
      <c r="AH6">
        <f xml:space="preserve"> Agg_inputs!AH6</f>
        <v>0</v>
      </c>
      <c r="AI6">
        <f xml:space="preserve"> Agg_inputs!AI6</f>
        <v>1999</v>
      </c>
      <c r="AJ6">
        <f xml:space="preserve"> Agg_inputs!AJ6</f>
        <v>1419</v>
      </c>
      <c r="AK6">
        <f xml:space="preserve"> Agg_inputs!AK6</f>
        <v>454</v>
      </c>
      <c r="AL6">
        <f xml:space="preserve"> Agg_inputs!AL6</f>
        <v>52</v>
      </c>
      <c r="AM6">
        <f xml:space="preserve"> Agg_inputs!AM6</f>
        <v>2771</v>
      </c>
      <c r="AN6">
        <f xml:space="preserve"> Agg_inputs!AN6</f>
        <v>46333</v>
      </c>
      <c r="AO6">
        <f xml:space="preserve"> Agg_inputs!AO6</f>
        <v>5156</v>
      </c>
      <c r="AP6">
        <f xml:space="preserve"> Agg_inputs!AP6</f>
        <v>27</v>
      </c>
      <c r="AQ6">
        <f xml:space="preserve"> Agg_inputs!AQ6</f>
        <v>0</v>
      </c>
      <c r="AR6">
        <f xml:space="preserve"> Agg_inputs!AR6</f>
        <v>296</v>
      </c>
      <c r="AS6">
        <f xml:space="preserve"> Agg_inputs!AS6</f>
        <v>0</v>
      </c>
      <c r="AT6">
        <f xml:space="preserve"> Agg_inputs!AT6</f>
        <v>0</v>
      </c>
      <c r="AU6">
        <f xml:space="preserve"> Agg_inputs!AU6</f>
        <v>5575</v>
      </c>
      <c r="AV6">
        <f xml:space="preserve"> Agg_inputs!AV6</f>
        <v>781</v>
      </c>
      <c r="AW6">
        <f xml:space="preserve"> Agg_inputs!AW6</f>
        <v>8</v>
      </c>
      <c r="AX6">
        <f xml:space="preserve"> Agg_inputs!AX6</f>
        <v>163709</v>
      </c>
      <c r="AY6">
        <f xml:space="preserve"> Agg_inputs!AY6</f>
        <v>11754</v>
      </c>
      <c r="AZ6">
        <f xml:space="preserve"> Agg_inputs!AZ6</f>
        <v>7583</v>
      </c>
      <c r="BA6">
        <f xml:space="preserve"> Agg_inputs!BA6</f>
        <v>4853</v>
      </c>
      <c r="BB6">
        <f xml:space="preserve"> Agg_inputs!BB6</f>
        <v>9</v>
      </c>
      <c r="BC6">
        <f xml:space="preserve"> Agg_inputs!BC6</f>
        <v>15091</v>
      </c>
      <c r="BD6">
        <f xml:space="preserve"> Agg_inputs!BD6</f>
        <v>0</v>
      </c>
      <c r="BE6">
        <f xml:space="preserve"> Agg_inputs!BE6</f>
        <v>0</v>
      </c>
      <c r="BF6">
        <f xml:space="preserve"> Agg_inputs!BF6</f>
        <v>0</v>
      </c>
      <c r="BG6">
        <f xml:space="preserve"> Agg_inputs!BG6</f>
        <v>320</v>
      </c>
      <c r="BH6">
        <f xml:space="preserve"> Agg_inputs!BH6</f>
        <v>1740</v>
      </c>
      <c r="BI6">
        <f xml:space="preserve"> Agg_inputs!BI6</f>
        <v>78</v>
      </c>
      <c r="BJ6">
        <f xml:space="preserve"> Agg_inputs!BJ6</f>
        <v>178</v>
      </c>
      <c r="BK6">
        <f xml:space="preserve"> Agg_inputs!BK6</f>
        <v>55</v>
      </c>
      <c r="BL6">
        <f xml:space="preserve"> Agg_inputs!BL6</f>
        <v>0</v>
      </c>
      <c r="BM6">
        <f xml:space="preserve"> Agg_inputs!BM6</f>
        <v>1994</v>
      </c>
      <c r="BN6">
        <f xml:space="preserve"> Agg_inputs!BN6</f>
        <v>9568</v>
      </c>
      <c r="BO6">
        <f xml:space="preserve"> Agg_inputs!BO6</f>
        <v>323145</v>
      </c>
      <c r="BP6">
        <f xml:space="preserve"> Agg_inputs!BP6</f>
        <v>17631</v>
      </c>
      <c r="BQ6">
        <f xml:space="preserve"> Agg_inputs!BQ6</f>
        <v>338</v>
      </c>
      <c r="BR6">
        <f xml:space="preserve"> Agg_inputs!BR6</f>
        <v>22</v>
      </c>
      <c r="BS6">
        <f xml:space="preserve"> Agg_inputs!BS6</f>
        <v>0</v>
      </c>
      <c r="BT6">
        <f xml:space="preserve"> Agg_inputs!BT6</f>
        <v>4702</v>
      </c>
      <c r="BU6">
        <f xml:space="preserve"> Agg_inputs!BU6</f>
        <v>153</v>
      </c>
      <c r="BV6">
        <f xml:space="preserve"> Agg_inputs!BV6</f>
        <v>19600</v>
      </c>
      <c r="BW6">
        <f xml:space="preserve"> Agg_inputs!BW6</f>
        <v>138</v>
      </c>
      <c r="BX6">
        <f xml:space="preserve"> Agg_inputs!BX6</f>
        <v>8</v>
      </c>
      <c r="BY6">
        <f xml:space="preserve"> Agg_inputs!BY6</f>
        <v>39996</v>
      </c>
      <c r="BZ6">
        <f xml:space="preserve"> Agg_inputs!BZ6</f>
        <v>0</v>
      </c>
      <c r="CA6">
        <f xml:space="preserve"> Agg_inputs!CA6</f>
        <v>1814</v>
      </c>
      <c r="CB6">
        <f xml:space="preserve"> Agg_inputs!CB6</f>
        <v>0</v>
      </c>
      <c r="CC6">
        <f xml:space="preserve"> Agg_inputs!CC6</f>
        <v>20</v>
      </c>
      <c r="CD6">
        <f xml:space="preserve"> Agg_inputs!CD6</f>
        <v>2086</v>
      </c>
      <c r="CE6">
        <f xml:space="preserve"> Agg_inputs!CE6</f>
        <v>0</v>
      </c>
      <c r="CF6">
        <f xml:space="preserve"> Agg_inputs!CF6</f>
        <v>0</v>
      </c>
      <c r="CG6">
        <f xml:space="preserve"> Agg_inputs!CG6</f>
        <v>45530</v>
      </c>
      <c r="CH6">
        <f xml:space="preserve"> Agg_inputs!CH6</f>
        <v>0</v>
      </c>
      <c r="CI6">
        <f xml:space="preserve"> Agg_inputs!CI6</f>
        <v>0</v>
      </c>
      <c r="CJ6">
        <f xml:space="preserve"> Agg_inputs!CJ6</f>
        <v>32</v>
      </c>
      <c r="CK6">
        <f xml:space="preserve"> Agg_inputs!CK6</f>
        <v>414</v>
      </c>
      <c r="CL6">
        <f xml:space="preserve"> Agg_inputs!CL6</f>
        <v>156</v>
      </c>
      <c r="CM6">
        <f xml:space="preserve"> Agg_inputs!CM6</f>
        <v>120</v>
      </c>
      <c r="CN6">
        <f xml:space="preserve"> Agg_inputs!CN6</f>
        <v>493</v>
      </c>
      <c r="CO6">
        <f xml:space="preserve"> Agg_inputs!CO6</f>
        <v>0</v>
      </c>
      <c r="CP6">
        <f xml:space="preserve"> Agg_inputs!CP6</f>
        <v>9019</v>
      </c>
      <c r="CQ6">
        <f xml:space="preserve"> Agg_inputs!CQ6</f>
        <v>0</v>
      </c>
      <c r="CR6">
        <f xml:space="preserve"> Agg_inputs!CR6</f>
        <v>5</v>
      </c>
      <c r="CS6">
        <f xml:space="preserve"> Agg_inputs!CS6</f>
        <v>0</v>
      </c>
      <c r="CT6">
        <f xml:space="preserve"> Agg_inputs!CT6</f>
        <v>0</v>
      </c>
      <c r="CU6">
        <f xml:space="preserve"> Agg_inputs!CU6</f>
        <v>0</v>
      </c>
      <c r="CV6">
        <f xml:space="preserve"> Agg_inputs!CV6</f>
        <v>0</v>
      </c>
      <c r="CW6">
        <f xml:space="preserve"> Agg_inputs!CW6</f>
        <v>1060</v>
      </c>
      <c r="CX6">
        <f xml:space="preserve"> Agg_inputs!CX6</f>
        <v>0</v>
      </c>
      <c r="CY6">
        <f xml:space="preserve"> Agg_inputs!CY6</f>
        <v>0</v>
      </c>
      <c r="CZ6">
        <f xml:space="preserve"> Agg_inputs!CZ6</f>
        <v>645</v>
      </c>
      <c r="DA6">
        <f xml:space="preserve"> Agg_inputs!DA6</f>
        <v>8941</v>
      </c>
      <c r="DB6">
        <f xml:space="preserve"> Agg_inputs!DB6</f>
        <v>143639</v>
      </c>
      <c r="DC6">
        <f xml:space="preserve"> Agg_inputs!DC6</f>
        <v>4461</v>
      </c>
      <c r="DD6">
        <f xml:space="preserve"> Agg_inputs!DD6</f>
        <v>544</v>
      </c>
      <c r="DE6">
        <f xml:space="preserve"> Agg_inputs!DE6</f>
        <v>0</v>
      </c>
      <c r="DF6">
        <f xml:space="preserve"> Agg_inputs!DF6</f>
        <v>6791</v>
      </c>
      <c r="DG6">
        <f xml:space="preserve"> Agg_inputs!DG6</f>
        <v>119101</v>
      </c>
      <c r="DH6">
        <f xml:space="preserve"> Agg_inputs!DH6</f>
        <v>51129</v>
      </c>
      <c r="DI6">
        <f xml:space="preserve"> Agg_inputs!DI6</f>
        <v>171724</v>
      </c>
      <c r="DJ6">
        <f xml:space="preserve"> Agg_inputs!DJ6</f>
        <v>0</v>
      </c>
      <c r="DK6">
        <f xml:space="preserve"> Agg_inputs!DK6</f>
        <v>318</v>
      </c>
      <c r="DL6">
        <f xml:space="preserve"> Agg_inputs!DL6</f>
        <v>378</v>
      </c>
      <c r="DM6">
        <f xml:space="preserve"> Agg_inputs!DM6</f>
        <v>0</v>
      </c>
      <c r="DN6">
        <f xml:space="preserve"> Agg_inputs!DN6</f>
        <v>84</v>
      </c>
      <c r="DO6">
        <f xml:space="preserve"> Agg_inputs!DO6</f>
        <v>341954</v>
      </c>
      <c r="DP6">
        <f xml:space="preserve"> Agg_inputs!DP6</f>
        <v>0</v>
      </c>
      <c r="DQ6">
        <f xml:space="preserve"> Agg_inputs!DQ6</f>
        <v>23</v>
      </c>
      <c r="DR6">
        <f xml:space="preserve"> Agg_inputs!DR6</f>
        <v>675</v>
      </c>
      <c r="DS6">
        <f xml:space="preserve"> Agg_inputs!DS6</f>
        <v>10058</v>
      </c>
      <c r="DT6">
        <f xml:space="preserve"> Agg_inputs!DT6</f>
        <v>7674</v>
      </c>
      <c r="DU6">
        <f xml:space="preserve"> Agg_inputs!DU6</f>
        <v>0</v>
      </c>
      <c r="DV6">
        <f xml:space="preserve"> Agg_inputs!DV6</f>
        <v>3459</v>
      </c>
      <c r="DW6">
        <f xml:space="preserve"> Agg_inputs!DW6</f>
        <v>0</v>
      </c>
      <c r="DX6">
        <f xml:space="preserve"> Agg_inputs!DX6</f>
        <v>0</v>
      </c>
      <c r="DY6">
        <f xml:space="preserve"> Agg_inputs!DY6</f>
        <v>198</v>
      </c>
      <c r="DZ6">
        <f xml:space="preserve"> Agg_inputs!DZ6</f>
        <v>3299</v>
      </c>
      <c r="EA6">
        <f xml:space="preserve"> Agg_inputs!EA6</f>
        <v>0</v>
      </c>
      <c r="EB6">
        <f xml:space="preserve"> Agg_inputs!EB6</f>
        <v>0</v>
      </c>
      <c r="EC6">
        <f xml:space="preserve"> Agg_inputs!EC6</f>
        <v>180</v>
      </c>
      <c r="ED6">
        <f xml:space="preserve"> Agg_inputs!ED6</f>
        <v>1206</v>
      </c>
      <c r="EE6">
        <f xml:space="preserve"> Agg_inputs!EE6</f>
        <v>1817</v>
      </c>
      <c r="EF6">
        <f xml:space="preserve"> Agg_inputs!EF6</f>
        <v>0</v>
      </c>
      <c r="EG6">
        <f xml:space="preserve"> Agg_inputs!EG6</f>
        <v>923</v>
      </c>
      <c r="EH6">
        <f xml:space="preserve"> Agg_inputs!EH6</f>
        <v>262</v>
      </c>
      <c r="EI6">
        <f xml:space="preserve"> Agg_inputs!EI6</f>
        <v>12927</v>
      </c>
      <c r="EJ6">
        <f xml:space="preserve"> Agg_inputs!EJ6</f>
        <v>0</v>
      </c>
      <c r="EK6">
        <f xml:space="preserve"> Agg_inputs!EK6</f>
        <v>5</v>
      </c>
      <c r="EL6">
        <f xml:space="preserve"> Agg_inputs!EL6</f>
        <v>4286</v>
      </c>
      <c r="EM6">
        <f xml:space="preserve"> Agg_inputs!EM6</f>
        <v>0</v>
      </c>
      <c r="EN6">
        <f xml:space="preserve"> Agg_inputs!EN6</f>
        <v>0</v>
      </c>
      <c r="EO6">
        <f xml:space="preserve"> Agg_inputs!EO6</f>
        <v>0</v>
      </c>
      <c r="EP6">
        <f xml:space="preserve"> Agg_inputs!EP6</f>
        <v>206</v>
      </c>
      <c r="EQ6">
        <f xml:space="preserve"> Agg_inputs!EQ6</f>
        <v>1163</v>
      </c>
      <c r="ER6">
        <f xml:space="preserve"> Agg_inputs!ER6</f>
        <v>3588</v>
      </c>
      <c r="ES6">
        <f xml:space="preserve"> Agg_inputs!ES6</f>
        <v>25</v>
      </c>
      <c r="ET6">
        <f xml:space="preserve"> Agg_inputs!ET6</f>
        <v>134</v>
      </c>
      <c r="EU6">
        <f xml:space="preserve"> Agg_inputs!EU6</f>
        <v>862</v>
      </c>
      <c r="EV6">
        <f xml:space="preserve"> Agg_inputs!EV6</f>
        <v>96289</v>
      </c>
      <c r="EW6">
        <f xml:space="preserve"> Agg_inputs!EW6</f>
        <v>0</v>
      </c>
      <c r="EX6">
        <f xml:space="preserve"> Agg_inputs!EX6</f>
        <v>0</v>
      </c>
      <c r="EY6">
        <f xml:space="preserve"> Agg_inputs!EY6</f>
        <v>56</v>
      </c>
      <c r="EZ6">
        <f xml:space="preserve"> Agg_inputs!EZ6</f>
        <v>485593</v>
      </c>
      <c r="FA6">
        <f xml:space="preserve"> Agg_inputs!FA6</f>
        <v>0</v>
      </c>
      <c r="FB6">
        <f xml:space="preserve"> Agg_inputs!FB6</f>
        <v>317</v>
      </c>
      <c r="FC6">
        <f xml:space="preserve"> Agg_inputs!FC6</f>
        <v>289</v>
      </c>
      <c r="FD6">
        <f xml:space="preserve"> Agg_inputs!FD6</f>
        <v>0</v>
      </c>
      <c r="FE6">
        <f xml:space="preserve"> Agg_inputs!FE6</f>
        <v>68</v>
      </c>
      <c r="FF6">
        <f xml:space="preserve"> Agg_inputs!FF6</f>
        <v>2434714</v>
      </c>
      <c r="FG6">
        <f xml:space="preserve"> Agg_inputs!FG6</f>
        <v>2634318</v>
      </c>
      <c r="FH6">
        <f xml:space="preserve"> EIA_supp!$Q$30* GTAP_names!$DM6</f>
        <v>0</v>
      </c>
      <c r="FI6">
        <f xml:space="preserve"> EIA_supp!$Q$31* GTAP_names!$DM6</f>
        <v>0</v>
      </c>
      <c r="FJ6">
        <f xml:space="preserve"> Agg_inputs!DU6</f>
        <v>0</v>
      </c>
      <c r="FK6">
        <f t="shared" si="0"/>
        <v>0</v>
      </c>
      <c r="FL6">
        <f>Agg_inputs!CS6</f>
        <v>0</v>
      </c>
      <c r="FM6">
        <f xml:space="preserve"> EIA_supp!$Q$32* GTAP_names!$DM6</f>
        <v>0</v>
      </c>
      <c r="FN6">
        <f xml:space="preserve"> EIA_supp!$Q$5*$DN6</f>
        <v>2.9967974103791448</v>
      </c>
      <c r="FO6">
        <f xml:space="preserve"> EIA_supp!$Q$7*$DN6</f>
        <v>5.2646440993147134</v>
      </c>
      <c r="FP6">
        <f xml:space="preserve"> EIA_supp!$Q$6*$DN6</f>
        <v>2.024863115121044E-2</v>
      </c>
      <c r="FQ6">
        <f xml:space="preserve"> EIA_supp!$Q$8*$DN6</f>
        <v>18.252694652019699</v>
      </c>
      <c r="FR6">
        <f t="shared" si="1"/>
        <v>454</v>
      </c>
      <c r="FS6">
        <f t="shared" si="2"/>
        <v>472.25269465201973</v>
      </c>
      <c r="FT6">
        <f t="shared" si="3"/>
        <v>4702</v>
      </c>
      <c r="FU6">
        <f t="shared" si="4"/>
        <v>0</v>
      </c>
      <c r="FV6">
        <f t="shared" si="5"/>
        <v>317</v>
      </c>
      <c r="FW6">
        <f t="shared" si="6"/>
        <v>0</v>
      </c>
      <c r="FX6">
        <f t="shared" si="7"/>
        <v>0</v>
      </c>
      <c r="FY6">
        <f t="shared" si="8"/>
        <v>0</v>
      </c>
      <c r="FZ6">
        <f xml:space="preserve"> EIA_supp!$Q$14* GTAP_names!$DL6</f>
        <v>97.943913431257258</v>
      </c>
      <c r="GA6">
        <f xml:space="preserve"> EIA_supp!$Q$15* GTAP_names!$DL6</f>
        <v>15.556800871370276</v>
      </c>
      <c r="GB6">
        <f t="shared" si="9"/>
        <v>9</v>
      </c>
      <c r="GC6">
        <f t="shared" si="10"/>
        <v>24.556800871370278</v>
      </c>
      <c r="GD6">
        <f t="shared" si="11"/>
        <v>0</v>
      </c>
      <c r="GE6">
        <f xml:space="preserve"> EIA_supp!$Q$22* GTAP_names!$DL6</f>
        <v>41.939430294324254</v>
      </c>
      <c r="GF6">
        <f t="shared" si="12"/>
        <v>0</v>
      </c>
      <c r="GG6">
        <f t="shared" si="13"/>
        <v>41.939430294324254</v>
      </c>
      <c r="GH6">
        <f xml:space="preserve"> EIA_supp!$Q$21* GTAP_names!$DL6</f>
        <v>11.294663646337323</v>
      </c>
      <c r="GI6">
        <v>0</v>
      </c>
      <c r="GJ6">
        <f xml:space="preserve"> EIA_supp!$Q$29* GTAP_names!$DM6</f>
        <v>0</v>
      </c>
      <c r="GK6">
        <f xml:space="preserve"> EIA_supp!$Q$9*$DN6</f>
        <v>57.46561520713523</v>
      </c>
      <c r="GL6">
        <f xml:space="preserve"> EIA_supp!$Q$16* GTAP_names!$DL6</f>
        <v>17.94359771738873</v>
      </c>
      <c r="GM6">
        <f xml:space="preserve"> EIA_supp!$Q$17* GTAP_names!$DL6</f>
        <v>18.327190067641695</v>
      </c>
      <c r="GN6">
        <f xml:space="preserve"> EIA_supp!$Q$18* GTAP_names!$DL6</f>
        <v>11.294663646337323</v>
      </c>
      <c r="GO6">
        <f xml:space="preserve"> EIA_supp!$Q$19* GTAP_names!$DL6</f>
        <v>87.279619880502295</v>
      </c>
      <c r="GP6">
        <f xml:space="preserve"> EIA_supp!$Q$20* GTAP_names!$DL6</f>
        <v>7.2456332825560184</v>
      </c>
      <c r="GQ6">
        <f xml:space="preserve"> EIA_supp!$Q$23* GTAP_names!$DL6</f>
        <v>24.592531788440134</v>
      </c>
      <c r="GR6">
        <f xml:space="preserve"> EIA_supp!$Q$24* GTAP_names!$DL6</f>
        <v>44.581955373844679</v>
      </c>
    </row>
    <row r="7" spans="1:200" x14ac:dyDescent="0.25">
      <c r="A7" t="str">
        <f xml:space="preserve"> Agg_inputs!A7</f>
        <v>totoil</v>
      </c>
      <c r="B7">
        <f xml:space="preserve"> Agg_inputs!B7</f>
        <v>6578</v>
      </c>
      <c r="C7">
        <f xml:space="preserve"> Agg_inputs!C7</f>
        <v>59461</v>
      </c>
      <c r="D7">
        <f xml:space="preserve"> Agg_inputs!D7</f>
        <v>1644</v>
      </c>
      <c r="E7">
        <f xml:space="preserve"> Agg_inputs!E7</f>
        <v>27</v>
      </c>
      <c r="F7">
        <f xml:space="preserve"> Agg_inputs!F7</f>
        <v>1325</v>
      </c>
      <c r="G7">
        <f xml:space="preserve"> Agg_inputs!G7</f>
        <v>1389</v>
      </c>
      <c r="H7">
        <f xml:space="preserve"> Agg_inputs!H7</f>
        <v>19591</v>
      </c>
      <c r="I7">
        <f xml:space="preserve"> Agg_inputs!I7</f>
        <v>0</v>
      </c>
      <c r="J7">
        <f xml:space="preserve"> Agg_inputs!J7</f>
        <v>154935</v>
      </c>
      <c r="K7">
        <f xml:space="preserve"> Agg_inputs!K7</f>
        <v>309600</v>
      </c>
      <c r="L7">
        <f xml:space="preserve"> Agg_inputs!L7</f>
        <v>4103</v>
      </c>
      <c r="M7">
        <f xml:space="preserve"> Agg_inputs!M7</f>
        <v>940</v>
      </c>
      <c r="N7">
        <f xml:space="preserve"> Agg_inputs!N7</f>
        <v>338</v>
      </c>
      <c r="O7">
        <f xml:space="preserve"> Agg_inputs!O7</f>
        <v>178</v>
      </c>
      <c r="P7">
        <f xml:space="preserve"> Agg_inputs!P7</f>
        <v>154</v>
      </c>
      <c r="Q7">
        <f xml:space="preserve"> Agg_inputs!Q7</f>
        <v>3954</v>
      </c>
      <c r="R7">
        <f xml:space="preserve"> Agg_inputs!R7</f>
        <v>127</v>
      </c>
      <c r="S7">
        <f xml:space="preserve"> Agg_inputs!S7</f>
        <v>0</v>
      </c>
      <c r="T7">
        <f xml:space="preserve"> Agg_inputs!T7</f>
        <v>38</v>
      </c>
      <c r="U7">
        <f xml:space="preserve"> Agg_inputs!U7</f>
        <v>244</v>
      </c>
      <c r="V7">
        <f xml:space="preserve"> Agg_inputs!V7</f>
        <v>115</v>
      </c>
      <c r="W7">
        <f xml:space="preserve"> Agg_inputs!W7</f>
        <v>13320</v>
      </c>
      <c r="X7">
        <f xml:space="preserve"> Agg_inputs!X7</f>
        <v>37</v>
      </c>
      <c r="Y7">
        <f xml:space="preserve"> Agg_inputs!Y7</f>
        <v>0</v>
      </c>
      <c r="Z7">
        <f xml:space="preserve"> Agg_inputs!Z7</f>
        <v>5718</v>
      </c>
      <c r="AA7">
        <f xml:space="preserve"> Agg_inputs!AA7</f>
        <v>52</v>
      </c>
      <c r="AB7">
        <f xml:space="preserve"> Agg_inputs!AB7</f>
        <v>7972</v>
      </c>
      <c r="AC7">
        <f xml:space="preserve"> Agg_inputs!AC7</f>
        <v>6302</v>
      </c>
      <c r="AD7">
        <f xml:space="preserve"> Agg_inputs!AD7</f>
        <v>7857</v>
      </c>
      <c r="AE7">
        <f xml:space="preserve"> Agg_inputs!AE7</f>
        <v>33</v>
      </c>
      <c r="AF7">
        <f xml:space="preserve"> Agg_inputs!AF7</f>
        <v>1187</v>
      </c>
      <c r="AG7">
        <f xml:space="preserve"> Agg_inputs!AG7</f>
        <v>6</v>
      </c>
      <c r="AH7">
        <f xml:space="preserve"> Agg_inputs!AH7</f>
        <v>9</v>
      </c>
      <c r="AI7">
        <f xml:space="preserve"> Agg_inputs!AI7</f>
        <v>145</v>
      </c>
      <c r="AJ7">
        <f xml:space="preserve"> Agg_inputs!AJ7</f>
        <v>863</v>
      </c>
      <c r="AK7">
        <f xml:space="preserve"> Agg_inputs!AK7</f>
        <v>15133</v>
      </c>
      <c r="AL7">
        <f xml:space="preserve"> Agg_inputs!AL7</f>
        <v>4751</v>
      </c>
      <c r="AM7">
        <f xml:space="preserve"> Agg_inputs!AM7</f>
        <v>99</v>
      </c>
      <c r="AN7">
        <f xml:space="preserve"> Agg_inputs!AN7</f>
        <v>6408</v>
      </c>
      <c r="AO7">
        <f xml:space="preserve"> Agg_inputs!AO7</f>
        <v>342</v>
      </c>
      <c r="AP7">
        <f xml:space="preserve"> Agg_inputs!AP7</f>
        <v>8983</v>
      </c>
      <c r="AQ7">
        <f xml:space="preserve"> Agg_inputs!AQ7</f>
        <v>2816</v>
      </c>
      <c r="AR7">
        <f xml:space="preserve"> Agg_inputs!AR7</f>
        <v>7195</v>
      </c>
      <c r="AS7">
        <f xml:space="preserve"> Agg_inputs!AS7</f>
        <v>17282</v>
      </c>
      <c r="AT7">
        <f xml:space="preserve"> Agg_inputs!AT7</f>
        <v>335</v>
      </c>
      <c r="AU7">
        <f xml:space="preserve"> Agg_inputs!AU7</f>
        <v>14692</v>
      </c>
      <c r="AV7">
        <f xml:space="preserve"> Agg_inputs!AV7</f>
        <v>10945</v>
      </c>
      <c r="AW7">
        <f xml:space="preserve"> Agg_inputs!AW7</f>
        <v>37</v>
      </c>
      <c r="AX7">
        <f xml:space="preserve"> Agg_inputs!AX7</f>
        <v>75960</v>
      </c>
      <c r="AY7">
        <f xml:space="preserve"> Agg_inputs!AY7</f>
        <v>400</v>
      </c>
      <c r="AZ7">
        <f xml:space="preserve"> Agg_inputs!AZ7</f>
        <v>2248</v>
      </c>
      <c r="BA7">
        <f xml:space="preserve"> Agg_inputs!BA7</f>
        <v>40821</v>
      </c>
      <c r="BB7">
        <f xml:space="preserve"> Agg_inputs!BB7</f>
        <v>319</v>
      </c>
      <c r="BC7">
        <f xml:space="preserve"> Agg_inputs!BC7</f>
        <v>1617</v>
      </c>
      <c r="BD7">
        <f xml:space="preserve"> Agg_inputs!BD7</f>
        <v>7</v>
      </c>
      <c r="BE7">
        <f xml:space="preserve"> Agg_inputs!BE7</f>
        <v>915</v>
      </c>
      <c r="BF7">
        <f xml:space="preserve"> Agg_inputs!BF7</f>
        <v>171</v>
      </c>
      <c r="BG7">
        <f xml:space="preserve"> Agg_inputs!BG7</f>
        <v>5173</v>
      </c>
      <c r="BH7">
        <f xml:space="preserve"> Agg_inputs!BH7</f>
        <v>2075</v>
      </c>
      <c r="BI7">
        <f xml:space="preserve"> Agg_inputs!BI7</f>
        <v>115</v>
      </c>
      <c r="BJ7">
        <f xml:space="preserve"> Agg_inputs!BJ7</f>
        <v>3947</v>
      </c>
      <c r="BK7">
        <f xml:space="preserve"> Agg_inputs!BK7</f>
        <v>749</v>
      </c>
      <c r="BL7">
        <f xml:space="preserve"> Agg_inputs!BL7</f>
        <v>823</v>
      </c>
      <c r="BM7">
        <f xml:space="preserve"> Agg_inputs!BM7</f>
        <v>144</v>
      </c>
      <c r="BN7">
        <f xml:space="preserve"> Agg_inputs!BN7</f>
        <v>42305</v>
      </c>
      <c r="BO7">
        <f xml:space="preserve"> Agg_inputs!BO7</f>
        <v>262275</v>
      </c>
      <c r="BP7">
        <f xml:space="preserve"> Agg_inputs!BP7</f>
        <v>24129</v>
      </c>
      <c r="BQ7">
        <f xml:space="preserve"> Agg_inputs!BQ7</f>
        <v>204</v>
      </c>
      <c r="BR7">
        <f xml:space="preserve"> Agg_inputs!BR7</f>
        <v>66633</v>
      </c>
      <c r="BS7">
        <f xml:space="preserve"> Agg_inputs!BS7</f>
        <v>16425</v>
      </c>
      <c r="BT7">
        <f xml:space="preserve"> Agg_inputs!BT7</f>
        <v>2</v>
      </c>
      <c r="BU7">
        <f xml:space="preserve"> Agg_inputs!BU7</f>
        <v>4404</v>
      </c>
      <c r="BV7">
        <f xml:space="preserve"> Agg_inputs!BV7</f>
        <v>17710</v>
      </c>
      <c r="BW7">
        <f xml:space="preserve"> Agg_inputs!BW7</f>
        <v>3985</v>
      </c>
      <c r="BX7">
        <f xml:space="preserve"> Agg_inputs!BX7</f>
        <v>10623</v>
      </c>
      <c r="BY7">
        <f xml:space="preserve"> Agg_inputs!BY7</f>
        <v>136066</v>
      </c>
      <c r="BZ7">
        <f xml:space="preserve"> Agg_inputs!BZ7</f>
        <v>543</v>
      </c>
      <c r="CA7">
        <f xml:space="preserve"> Agg_inputs!CA7</f>
        <v>2569</v>
      </c>
      <c r="CB7">
        <f xml:space="preserve"> Agg_inputs!CB7</f>
        <v>231</v>
      </c>
      <c r="CC7">
        <f xml:space="preserve"> Agg_inputs!CC7</f>
        <v>951</v>
      </c>
      <c r="CD7">
        <f xml:space="preserve"> Agg_inputs!CD7</f>
        <v>16631</v>
      </c>
      <c r="CE7">
        <f xml:space="preserve"> Agg_inputs!CE7</f>
        <v>21</v>
      </c>
      <c r="CF7">
        <f xml:space="preserve"> Agg_inputs!CF7</f>
        <v>35616</v>
      </c>
      <c r="CG7">
        <f xml:space="preserve"> Agg_inputs!CG7</f>
        <v>140143</v>
      </c>
      <c r="CH7">
        <f xml:space="preserve"> Agg_inputs!CH7</f>
        <v>15560</v>
      </c>
      <c r="CI7">
        <f xml:space="preserve"> Agg_inputs!CI7</f>
        <v>12064</v>
      </c>
      <c r="CJ7">
        <f xml:space="preserve"> Agg_inputs!CJ7</f>
        <v>5858</v>
      </c>
      <c r="CK7">
        <f xml:space="preserve"> Agg_inputs!CK7</f>
        <v>209</v>
      </c>
      <c r="CL7">
        <f xml:space="preserve"> Agg_inputs!CL7</f>
        <v>1</v>
      </c>
      <c r="CM7">
        <f xml:space="preserve"> Agg_inputs!CM7</f>
        <v>1</v>
      </c>
      <c r="CN7">
        <f xml:space="preserve"> Agg_inputs!CN7</f>
        <v>1071</v>
      </c>
      <c r="CO7">
        <f xml:space="preserve"> Agg_inputs!CO7</f>
        <v>20</v>
      </c>
      <c r="CP7">
        <f xml:space="preserve"> Agg_inputs!CP7</f>
        <v>48371</v>
      </c>
      <c r="CQ7">
        <f xml:space="preserve"> Agg_inputs!CQ7</f>
        <v>68</v>
      </c>
      <c r="CR7">
        <f xml:space="preserve"> Agg_inputs!CR7</f>
        <v>2181</v>
      </c>
      <c r="CS7">
        <f xml:space="preserve"> Agg_inputs!CS7</f>
        <v>38</v>
      </c>
      <c r="CT7">
        <f xml:space="preserve"> Agg_inputs!CT7</f>
        <v>0</v>
      </c>
      <c r="CU7">
        <f xml:space="preserve"> Agg_inputs!CU7</f>
        <v>236</v>
      </c>
      <c r="CV7">
        <f xml:space="preserve"> Agg_inputs!CV7</f>
        <v>0</v>
      </c>
      <c r="CW7">
        <f xml:space="preserve"> Agg_inputs!CW7</f>
        <v>9450</v>
      </c>
      <c r="CX7">
        <f xml:space="preserve"> Agg_inputs!CX7</f>
        <v>6</v>
      </c>
      <c r="CY7">
        <f xml:space="preserve"> Agg_inputs!CY7</f>
        <v>0</v>
      </c>
      <c r="CZ7">
        <f xml:space="preserve"> Agg_inputs!CZ7</f>
        <v>2524</v>
      </c>
      <c r="DA7">
        <f xml:space="preserve"> Agg_inputs!DA7</f>
        <v>95</v>
      </c>
      <c r="DB7">
        <f xml:space="preserve"> Agg_inputs!DB7</f>
        <v>710764</v>
      </c>
      <c r="DC7">
        <f xml:space="preserve"> Agg_inputs!DC7</f>
        <v>38653</v>
      </c>
      <c r="DD7">
        <f xml:space="preserve"> Agg_inputs!DD7</f>
        <v>30</v>
      </c>
      <c r="DE7">
        <f xml:space="preserve"> Agg_inputs!DE7</f>
        <v>2</v>
      </c>
      <c r="DF7">
        <f xml:space="preserve"> Agg_inputs!DF7</f>
        <v>2</v>
      </c>
      <c r="DG7">
        <f xml:space="preserve"> Agg_inputs!DG7</f>
        <v>91807</v>
      </c>
      <c r="DH7">
        <f xml:space="preserve"> Agg_inputs!DH7</f>
        <v>161206</v>
      </c>
      <c r="DI7">
        <f xml:space="preserve"> Agg_inputs!DI7</f>
        <v>68357</v>
      </c>
      <c r="DJ7">
        <f xml:space="preserve"> Agg_inputs!DJ7</f>
        <v>513</v>
      </c>
      <c r="DK7">
        <f xml:space="preserve"> Agg_inputs!DK7</f>
        <v>302890</v>
      </c>
      <c r="DL7">
        <f xml:space="preserve"> Agg_inputs!DL7</f>
        <v>6677</v>
      </c>
      <c r="DM7">
        <f xml:space="preserve"> Agg_inputs!DM7</f>
        <v>6659</v>
      </c>
      <c r="DN7">
        <f xml:space="preserve"> Agg_inputs!DN7</f>
        <v>32327</v>
      </c>
      <c r="DO7">
        <f xml:space="preserve"> Agg_inputs!DO7</f>
        <v>321370</v>
      </c>
      <c r="DP7">
        <f xml:space="preserve"> Agg_inputs!DP7</f>
        <v>33562</v>
      </c>
      <c r="DQ7">
        <f xml:space="preserve"> Agg_inputs!DQ7</f>
        <v>3226</v>
      </c>
      <c r="DR7">
        <f xml:space="preserve"> Agg_inputs!DR7</f>
        <v>2350</v>
      </c>
      <c r="DS7">
        <f xml:space="preserve"> Agg_inputs!DS7</f>
        <v>3398</v>
      </c>
      <c r="DT7">
        <f xml:space="preserve"> Agg_inputs!DT7</f>
        <v>2208</v>
      </c>
      <c r="DU7">
        <f xml:space="preserve"> Agg_inputs!DU7</f>
        <v>616</v>
      </c>
      <c r="DV7">
        <f xml:space="preserve"> Agg_inputs!DV7</f>
        <v>2580</v>
      </c>
      <c r="DW7">
        <f xml:space="preserve"> Agg_inputs!DW7</f>
        <v>1</v>
      </c>
      <c r="DX7">
        <f xml:space="preserve"> Agg_inputs!DX7</f>
        <v>0</v>
      </c>
      <c r="DY7">
        <f xml:space="preserve"> Agg_inputs!DY7</f>
        <v>573</v>
      </c>
      <c r="DZ7">
        <f xml:space="preserve"> Agg_inputs!DZ7</f>
        <v>27287</v>
      </c>
      <c r="EA7">
        <f xml:space="preserve"> Agg_inputs!EA7</f>
        <v>141694</v>
      </c>
      <c r="EB7">
        <f xml:space="preserve"> Agg_inputs!EB7</f>
        <v>1988</v>
      </c>
      <c r="EC7">
        <f xml:space="preserve"> Agg_inputs!EC7</f>
        <v>2647</v>
      </c>
      <c r="ED7">
        <f xml:space="preserve"> Agg_inputs!ED7</f>
        <v>8913</v>
      </c>
      <c r="EE7">
        <f xml:space="preserve"> Agg_inputs!EE7</f>
        <v>1976</v>
      </c>
      <c r="EF7">
        <f xml:space="preserve"> Agg_inputs!EF7</f>
        <v>71</v>
      </c>
      <c r="EG7">
        <f xml:space="preserve"> Agg_inputs!EG7</f>
        <v>578</v>
      </c>
      <c r="EH7">
        <f xml:space="preserve"> Agg_inputs!EH7</f>
        <v>16</v>
      </c>
      <c r="EI7">
        <f xml:space="preserve"> Agg_inputs!EI7</f>
        <v>791</v>
      </c>
      <c r="EJ7">
        <f xml:space="preserve"> Agg_inputs!EJ7</f>
        <v>16283</v>
      </c>
      <c r="EK7">
        <f xml:space="preserve"> Agg_inputs!EK7</f>
        <v>17</v>
      </c>
      <c r="EL7">
        <f xml:space="preserve"> Agg_inputs!EL7</f>
        <v>2062</v>
      </c>
      <c r="EM7">
        <f xml:space="preserve"> Agg_inputs!EM7</f>
        <v>0</v>
      </c>
      <c r="EN7">
        <f xml:space="preserve"> Agg_inputs!EN7</f>
        <v>0</v>
      </c>
      <c r="EO7">
        <f xml:space="preserve"> Agg_inputs!EO7</f>
        <v>24</v>
      </c>
      <c r="EP7">
        <f xml:space="preserve"> Agg_inputs!EP7</f>
        <v>10</v>
      </c>
      <c r="EQ7">
        <f xml:space="preserve"> Agg_inputs!EQ7</f>
        <v>904</v>
      </c>
      <c r="ER7">
        <f xml:space="preserve"> Agg_inputs!ER7</f>
        <v>9566</v>
      </c>
      <c r="ES7">
        <f xml:space="preserve"> Agg_inputs!ES7</f>
        <v>833</v>
      </c>
      <c r="ET7">
        <f xml:space="preserve"> Agg_inputs!ET7</f>
        <v>452</v>
      </c>
      <c r="EU7">
        <f xml:space="preserve"> Agg_inputs!EU7</f>
        <v>2801</v>
      </c>
      <c r="EV7">
        <f xml:space="preserve"> Agg_inputs!EV7</f>
        <v>31416</v>
      </c>
      <c r="EW7">
        <f xml:space="preserve"> Agg_inputs!EW7</f>
        <v>544</v>
      </c>
      <c r="EX7">
        <f xml:space="preserve"> Agg_inputs!EX7</f>
        <v>17414</v>
      </c>
      <c r="EY7">
        <f xml:space="preserve"> Agg_inputs!EY7</f>
        <v>3199</v>
      </c>
      <c r="EZ7">
        <f xml:space="preserve"> Agg_inputs!EZ7</f>
        <v>1032134</v>
      </c>
      <c r="FA7">
        <f xml:space="preserve"> Agg_inputs!FA7</f>
        <v>4864</v>
      </c>
      <c r="FB7">
        <f xml:space="preserve"> Agg_inputs!FB7</f>
        <v>963</v>
      </c>
      <c r="FC7">
        <f xml:space="preserve"> Agg_inputs!FC7</f>
        <v>197</v>
      </c>
      <c r="FD7">
        <f xml:space="preserve"> Agg_inputs!FD7</f>
        <v>40</v>
      </c>
      <c r="FE7">
        <f xml:space="preserve"> Agg_inputs!FE7</f>
        <v>27</v>
      </c>
      <c r="FF7">
        <f xml:space="preserve"> Agg_inputs!FF7</f>
        <v>4811445</v>
      </c>
      <c r="FG7">
        <f xml:space="preserve"> Agg_inputs!FG7</f>
        <v>83622</v>
      </c>
      <c r="FH7">
        <f xml:space="preserve"> EIA_supp!$Q$30* GTAP_names!$DM7</f>
        <v>5522.9437188142065</v>
      </c>
      <c r="FI7">
        <f xml:space="preserve"> EIA_supp!$Q$31* GTAP_names!$DM7</f>
        <v>407.02575579688869</v>
      </c>
      <c r="FJ7">
        <f xml:space="preserve"> Agg_inputs!DU7</f>
        <v>616</v>
      </c>
      <c r="FK7">
        <f t="shared" si="0"/>
        <v>1023.0257557968887</v>
      </c>
      <c r="FL7">
        <f>Agg_inputs!CS7</f>
        <v>38</v>
      </c>
      <c r="FM7">
        <f xml:space="preserve"> EIA_supp!$Q$32* GTAP_names!$DM7</f>
        <v>253.10845318461986</v>
      </c>
      <c r="FN7">
        <f xml:space="preserve"> EIA_supp!$Q$5*$DN7</f>
        <v>1153.3032129205551</v>
      </c>
      <c r="FO7">
        <f xml:space="preserve"> EIA_supp!$Q$7*$DN7</f>
        <v>2026.0732118874612</v>
      </c>
      <c r="FP7">
        <f xml:space="preserve"> EIA_supp!$Q$6*$DN7</f>
        <v>7.7925892764902374</v>
      </c>
      <c r="FQ7">
        <f xml:space="preserve"> EIA_supp!$Q$8*$DN7</f>
        <v>7024.4626192362002</v>
      </c>
      <c r="FR7">
        <f t="shared" si="1"/>
        <v>17281</v>
      </c>
      <c r="FS7">
        <f t="shared" si="2"/>
        <v>24305.462619236201</v>
      </c>
      <c r="FT7">
        <f t="shared" si="3"/>
        <v>2</v>
      </c>
      <c r="FU7">
        <f t="shared" si="4"/>
        <v>20</v>
      </c>
      <c r="FV7">
        <f t="shared" si="5"/>
        <v>1243</v>
      </c>
      <c r="FW7">
        <f t="shared" si="6"/>
        <v>544</v>
      </c>
      <c r="FX7">
        <f t="shared" si="7"/>
        <v>53132</v>
      </c>
      <c r="FY7">
        <f t="shared" si="8"/>
        <v>12064</v>
      </c>
      <c r="FZ7">
        <f xml:space="preserve"> EIA_supp!$Q$14* GTAP_names!$DL7</f>
        <v>1730.0833597367848</v>
      </c>
      <c r="GA7">
        <f xml:space="preserve"> EIA_supp!$Q$15* GTAP_names!$DL7</f>
        <v>274.79565983634745</v>
      </c>
      <c r="GB7">
        <f t="shared" si="9"/>
        <v>328</v>
      </c>
      <c r="GC7">
        <f t="shared" si="10"/>
        <v>602.79565983634745</v>
      </c>
      <c r="GD7">
        <f t="shared" si="11"/>
        <v>1650</v>
      </c>
      <c r="GE7">
        <f xml:space="preserve"> EIA_supp!$Q$22* GTAP_names!$DL7</f>
        <v>740.81898432593391</v>
      </c>
      <c r="GF7">
        <f t="shared" si="12"/>
        <v>2323</v>
      </c>
      <c r="GG7">
        <f t="shared" si="13"/>
        <v>3063.8189843259338</v>
      </c>
      <c r="GH7">
        <f xml:space="preserve"> EIA_supp!$Q$21* GTAP_names!$DL7</f>
        <v>199.50917768940295</v>
      </c>
      <c r="GI7">
        <v>0</v>
      </c>
      <c r="GJ7">
        <f xml:space="preserve"> EIA_supp!$Q$29* GTAP_names!$DM7</f>
        <v>475.92207220428526</v>
      </c>
      <c r="GK7">
        <f xml:space="preserve"> EIA_supp!$Q$9*$DN7</f>
        <v>22115.368366679293</v>
      </c>
      <c r="GL7">
        <f xml:space="preserve"> EIA_supp!$Q$16* GTAP_names!$DL7</f>
        <v>316.95608983863633</v>
      </c>
      <c r="GM7">
        <f xml:space="preserve"> EIA_supp!$Q$17* GTAP_names!$DL7</f>
        <v>323.73187323186136</v>
      </c>
      <c r="GN7">
        <f xml:space="preserve"> EIA_supp!$Q$18* GTAP_names!$DL7</f>
        <v>199.50917768940295</v>
      </c>
      <c r="GO7">
        <f xml:space="preserve"> EIA_supp!$Q$19* GTAP_names!$DL7</f>
        <v>1541.7090527569148</v>
      </c>
      <c r="GP7">
        <f xml:space="preserve"> EIA_supp!$Q$20* GTAP_names!$DL7</f>
        <v>127.98701964980565</v>
      </c>
      <c r="GQ7">
        <f xml:space="preserve"> EIA_supp!$Q$23* GTAP_names!$DL7</f>
        <v>434.4030019878698</v>
      </c>
      <c r="GR7">
        <f xml:space="preserve"> EIA_supp!$Q$24* GTAP_names!$DL7</f>
        <v>787.49660325703951</v>
      </c>
    </row>
    <row r="8" spans="1:200" x14ac:dyDescent="0.25">
      <c r="A8" t="str">
        <f xml:space="preserve"> Agg_inputs!A8</f>
        <v>solarp</v>
      </c>
      <c r="B8">
        <f xml:space="preserve"> Agg_inputs!B8</f>
        <v>0</v>
      </c>
      <c r="C8">
        <f xml:space="preserve"> Agg_inputs!C8</f>
        <v>237</v>
      </c>
      <c r="D8">
        <f xml:space="preserve"> Agg_inputs!D8</f>
        <v>0</v>
      </c>
      <c r="E8">
        <f xml:space="preserve"> Agg_inputs!E8</f>
        <v>0</v>
      </c>
      <c r="F8">
        <f xml:space="preserve"> Agg_inputs!F8</f>
        <v>0</v>
      </c>
      <c r="G8">
        <f xml:space="preserve"> Agg_inputs!G8</f>
        <v>0</v>
      </c>
      <c r="H8">
        <f xml:space="preserve"> Agg_inputs!H8</f>
        <v>2</v>
      </c>
      <c r="I8">
        <f xml:space="preserve"> Agg_inputs!I8</f>
        <v>0</v>
      </c>
      <c r="J8">
        <f xml:space="preserve"> Agg_inputs!J8</f>
        <v>1189</v>
      </c>
      <c r="K8">
        <f xml:space="preserve"> Agg_inputs!K8</f>
        <v>0</v>
      </c>
      <c r="L8">
        <f xml:space="preserve"> Agg_inputs!L8</f>
        <v>854</v>
      </c>
      <c r="M8">
        <f xml:space="preserve"> Agg_inputs!M8</f>
        <v>174</v>
      </c>
      <c r="N8">
        <f xml:space="preserve"> Agg_inputs!N8</f>
        <v>0</v>
      </c>
      <c r="O8">
        <f xml:space="preserve"> Agg_inputs!O8</f>
        <v>1169</v>
      </c>
      <c r="P8">
        <f xml:space="preserve"> Agg_inputs!P8</f>
        <v>0</v>
      </c>
      <c r="Q8">
        <f xml:space="preserve"> Agg_inputs!Q8</f>
        <v>0</v>
      </c>
      <c r="R8">
        <f xml:space="preserve"> Agg_inputs!R8</f>
        <v>101</v>
      </c>
      <c r="S8">
        <f xml:space="preserve"> Agg_inputs!S8</f>
        <v>0</v>
      </c>
      <c r="T8">
        <f xml:space="preserve"> Agg_inputs!T8</f>
        <v>0</v>
      </c>
      <c r="U8">
        <f xml:space="preserve"> Agg_inputs!U8</f>
        <v>0</v>
      </c>
      <c r="V8">
        <f xml:space="preserve"> Agg_inputs!V8</f>
        <v>3</v>
      </c>
      <c r="W8">
        <f xml:space="preserve"> Agg_inputs!W8</f>
        <v>0</v>
      </c>
      <c r="X8">
        <f xml:space="preserve"> Agg_inputs!X8</f>
        <v>2</v>
      </c>
      <c r="Y8">
        <f xml:space="preserve"> Agg_inputs!Y8</f>
        <v>0</v>
      </c>
      <c r="Z8">
        <f xml:space="preserve"> Agg_inputs!Z8</f>
        <v>260</v>
      </c>
      <c r="AA8">
        <f xml:space="preserve"> Agg_inputs!AA8</f>
        <v>149</v>
      </c>
      <c r="AB8">
        <f xml:space="preserve"> Agg_inputs!AB8</f>
        <v>2605</v>
      </c>
      <c r="AC8">
        <f xml:space="preserve"> Agg_inputs!AC8</f>
        <v>0</v>
      </c>
      <c r="AD8">
        <f xml:space="preserve"> Agg_inputs!AD8</f>
        <v>2605</v>
      </c>
      <c r="AE8">
        <f xml:space="preserve"> Agg_inputs!AE8</f>
        <v>0</v>
      </c>
      <c r="AF8">
        <f xml:space="preserve"> Agg_inputs!AF8</f>
        <v>0</v>
      </c>
      <c r="AG8">
        <f xml:space="preserve"> Agg_inputs!AG8</f>
        <v>0</v>
      </c>
      <c r="AH8">
        <f xml:space="preserve"> Agg_inputs!AH8</f>
        <v>0</v>
      </c>
      <c r="AI8">
        <f xml:space="preserve"> Agg_inputs!AI8</f>
        <v>0</v>
      </c>
      <c r="AJ8">
        <f xml:space="preserve"> Agg_inputs!AJ8</f>
        <v>1</v>
      </c>
      <c r="AK8">
        <f xml:space="preserve"> Agg_inputs!AK8</f>
        <v>3</v>
      </c>
      <c r="AL8">
        <f xml:space="preserve"> Agg_inputs!AL8</f>
        <v>12</v>
      </c>
      <c r="AM8">
        <f xml:space="preserve"> Agg_inputs!AM8</f>
        <v>2182</v>
      </c>
      <c r="AN8">
        <f xml:space="preserve"> Agg_inputs!AN8</f>
        <v>19599</v>
      </c>
      <c r="AO8">
        <f xml:space="preserve"> Agg_inputs!AO8</f>
        <v>15</v>
      </c>
      <c r="AP8">
        <f xml:space="preserve"> Agg_inputs!AP8</f>
        <v>0</v>
      </c>
      <c r="AQ8">
        <f xml:space="preserve"> Agg_inputs!AQ8</f>
        <v>0</v>
      </c>
      <c r="AR8">
        <f xml:space="preserve"> Agg_inputs!AR8</f>
        <v>0</v>
      </c>
      <c r="AS8">
        <f xml:space="preserve"> Agg_inputs!AS8</f>
        <v>223</v>
      </c>
      <c r="AT8">
        <f xml:space="preserve"> Agg_inputs!AT8</f>
        <v>2</v>
      </c>
      <c r="AU8">
        <f xml:space="preserve"> Agg_inputs!AU8</f>
        <v>9400</v>
      </c>
      <c r="AV8">
        <f xml:space="preserve"> Agg_inputs!AV8</f>
        <v>0</v>
      </c>
      <c r="AW8">
        <f xml:space="preserve"> Agg_inputs!AW8</f>
        <v>0</v>
      </c>
      <c r="AX8">
        <f xml:space="preserve"> Agg_inputs!AX8</f>
        <v>47275</v>
      </c>
      <c r="AY8">
        <f xml:space="preserve"> Agg_inputs!AY8</f>
        <v>5</v>
      </c>
      <c r="AZ8">
        <f xml:space="preserve"> Agg_inputs!AZ8</f>
        <v>2078</v>
      </c>
      <c r="BA8">
        <f xml:space="preserve"> Agg_inputs!BA8</f>
        <v>30</v>
      </c>
      <c r="BB8">
        <f xml:space="preserve"> Agg_inputs!BB8</f>
        <v>0</v>
      </c>
      <c r="BC8">
        <f xml:space="preserve"> Agg_inputs!BC8</f>
        <v>244</v>
      </c>
      <c r="BD8">
        <f xml:space="preserve"> Agg_inputs!BD8</f>
        <v>0</v>
      </c>
      <c r="BE8">
        <f xml:space="preserve"> Agg_inputs!BE8</f>
        <v>0</v>
      </c>
      <c r="BF8">
        <f xml:space="preserve"> Agg_inputs!BF8</f>
        <v>0</v>
      </c>
      <c r="BG8">
        <f xml:space="preserve"> Agg_inputs!BG8</f>
        <v>610</v>
      </c>
      <c r="BH8">
        <f xml:space="preserve"> Agg_inputs!BH8</f>
        <v>0</v>
      </c>
      <c r="BI8">
        <f xml:space="preserve"> Agg_inputs!BI8</f>
        <v>0</v>
      </c>
      <c r="BJ8">
        <f xml:space="preserve"> Agg_inputs!BJ8</f>
        <v>0</v>
      </c>
      <c r="BK8">
        <f xml:space="preserve"> Agg_inputs!BK8</f>
        <v>0</v>
      </c>
      <c r="BL8">
        <f xml:space="preserve"> Agg_inputs!BL8</f>
        <v>0</v>
      </c>
      <c r="BM8">
        <f xml:space="preserve"> Agg_inputs!BM8</f>
        <v>1</v>
      </c>
      <c r="BN8">
        <f xml:space="preserve"> Agg_inputs!BN8</f>
        <v>1</v>
      </c>
      <c r="BO8">
        <f xml:space="preserve"> Agg_inputs!BO8</f>
        <v>60581</v>
      </c>
      <c r="BP8">
        <f xml:space="preserve"> Agg_inputs!BP8</f>
        <v>827</v>
      </c>
      <c r="BQ8">
        <f xml:space="preserve"> Agg_inputs!BQ8</f>
        <v>0</v>
      </c>
      <c r="BR8">
        <f xml:space="preserve"> Agg_inputs!BR8</f>
        <v>0</v>
      </c>
      <c r="BS8">
        <f xml:space="preserve"> Agg_inputs!BS8</f>
        <v>0</v>
      </c>
      <c r="BT8">
        <f xml:space="preserve"> Agg_inputs!BT8</f>
        <v>0</v>
      </c>
      <c r="BU8">
        <f xml:space="preserve"> Agg_inputs!BU8</f>
        <v>192</v>
      </c>
      <c r="BV8">
        <f xml:space="preserve"> Agg_inputs!BV8</f>
        <v>10796</v>
      </c>
      <c r="BW8">
        <f xml:space="preserve"> Agg_inputs!BW8</f>
        <v>0</v>
      </c>
      <c r="BX8">
        <f xml:space="preserve"> Agg_inputs!BX8</f>
        <v>0</v>
      </c>
      <c r="BY8">
        <f xml:space="preserve"> Agg_inputs!BY8</f>
        <v>5160</v>
      </c>
      <c r="BZ8">
        <f xml:space="preserve"> Agg_inputs!BZ8</f>
        <v>0</v>
      </c>
      <c r="CA8">
        <f xml:space="preserve"> Agg_inputs!CA8</f>
        <v>0</v>
      </c>
      <c r="CB8">
        <f xml:space="preserve"> Agg_inputs!CB8</f>
        <v>0</v>
      </c>
      <c r="CC8">
        <f xml:space="preserve"> Agg_inputs!CC8</f>
        <v>3</v>
      </c>
      <c r="CD8">
        <f xml:space="preserve"> Agg_inputs!CD8</f>
        <v>917</v>
      </c>
      <c r="CE8">
        <f xml:space="preserve"> Agg_inputs!CE8</f>
        <v>0</v>
      </c>
      <c r="CF8">
        <f xml:space="preserve"> Agg_inputs!CF8</f>
        <v>0</v>
      </c>
      <c r="CG8">
        <f xml:space="preserve"> Agg_inputs!CG8</f>
        <v>71</v>
      </c>
      <c r="CH8">
        <f xml:space="preserve"> Agg_inputs!CH8</f>
        <v>0</v>
      </c>
      <c r="CI8">
        <f xml:space="preserve"> Agg_inputs!CI8</f>
        <v>0</v>
      </c>
      <c r="CJ8">
        <f xml:space="preserve"> Agg_inputs!CJ8</f>
        <v>19</v>
      </c>
      <c r="CK8">
        <f xml:space="preserve"> Agg_inputs!CK8</f>
        <v>0</v>
      </c>
      <c r="CL8">
        <f xml:space="preserve"> Agg_inputs!CL8</f>
        <v>26</v>
      </c>
      <c r="CM8">
        <f xml:space="preserve"> Agg_inputs!CM8</f>
        <v>0</v>
      </c>
      <c r="CN8">
        <f xml:space="preserve"> Agg_inputs!CN8</f>
        <v>0</v>
      </c>
      <c r="CO8">
        <f xml:space="preserve"> Agg_inputs!CO8</f>
        <v>0</v>
      </c>
      <c r="CP8">
        <f xml:space="preserve"> Agg_inputs!CP8</f>
        <v>31</v>
      </c>
      <c r="CQ8">
        <f xml:space="preserve"> Agg_inputs!CQ8</f>
        <v>1</v>
      </c>
      <c r="CR8">
        <f xml:space="preserve"> Agg_inputs!CR8</f>
        <v>8</v>
      </c>
      <c r="CS8">
        <f xml:space="preserve"> Agg_inputs!CS8</f>
        <v>0</v>
      </c>
      <c r="CT8">
        <f xml:space="preserve"> Agg_inputs!CT8</f>
        <v>0</v>
      </c>
      <c r="CU8">
        <f xml:space="preserve"> Agg_inputs!CU8</f>
        <v>0</v>
      </c>
      <c r="CV8">
        <f xml:space="preserve"> Agg_inputs!CV8</f>
        <v>0</v>
      </c>
      <c r="CW8">
        <f xml:space="preserve"> Agg_inputs!CW8</f>
        <v>0</v>
      </c>
      <c r="CX8">
        <f xml:space="preserve"> Agg_inputs!CX8</f>
        <v>0</v>
      </c>
      <c r="CY8">
        <f xml:space="preserve"> Agg_inputs!CY8</f>
        <v>0</v>
      </c>
      <c r="CZ8">
        <f xml:space="preserve"> Agg_inputs!CZ8</f>
        <v>0</v>
      </c>
      <c r="DA8">
        <f xml:space="preserve"> Agg_inputs!DA8</f>
        <v>101</v>
      </c>
      <c r="DB8">
        <f xml:space="preserve"> Agg_inputs!DB8</f>
        <v>4255</v>
      </c>
      <c r="DC8">
        <f xml:space="preserve"> Agg_inputs!DC8</f>
        <v>153</v>
      </c>
      <c r="DD8">
        <f xml:space="preserve"> Agg_inputs!DD8</f>
        <v>0</v>
      </c>
      <c r="DE8">
        <f xml:space="preserve"> Agg_inputs!DE8</f>
        <v>0</v>
      </c>
      <c r="DF8">
        <f xml:space="preserve"> Agg_inputs!DF8</f>
        <v>0</v>
      </c>
      <c r="DG8">
        <f xml:space="preserve"> Agg_inputs!DG8</f>
        <v>6444</v>
      </c>
      <c r="DH8">
        <f xml:space="preserve"> Agg_inputs!DH8</f>
        <v>7123</v>
      </c>
      <c r="DI8">
        <f xml:space="preserve"> Agg_inputs!DI8</f>
        <v>47302</v>
      </c>
      <c r="DJ8">
        <f xml:space="preserve"> Agg_inputs!DJ8</f>
        <v>0</v>
      </c>
      <c r="DK8">
        <f xml:space="preserve"> Agg_inputs!DK8</f>
        <v>0</v>
      </c>
      <c r="DL8">
        <f xml:space="preserve"> Agg_inputs!DL8</f>
        <v>0</v>
      </c>
      <c r="DM8">
        <f xml:space="preserve"> Agg_inputs!DM8</f>
        <v>200</v>
      </c>
      <c r="DN8">
        <f xml:space="preserve"> Agg_inputs!DN8</f>
        <v>62</v>
      </c>
      <c r="DO8">
        <f xml:space="preserve"> Agg_inputs!DO8</f>
        <v>60869</v>
      </c>
      <c r="DP8">
        <f xml:space="preserve"> Agg_inputs!DP8</f>
        <v>0</v>
      </c>
      <c r="DQ8">
        <f xml:space="preserve"> Agg_inputs!DQ8</f>
        <v>0</v>
      </c>
      <c r="DR8">
        <f xml:space="preserve"> Agg_inputs!DR8</f>
        <v>0</v>
      </c>
      <c r="DS8">
        <f xml:space="preserve"> Agg_inputs!DS8</f>
        <v>1</v>
      </c>
      <c r="DT8">
        <f xml:space="preserve"> Agg_inputs!DT8</f>
        <v>0</v>
      </c>
      <c r="DU8">
        <f xml:space="preserve"> Agg_inputs!DU8</f>
        <v>0</v>
      </c>
      <c r="DV8">
        <f xml:space="preserve"> Agg_inputs!DV8</f>
        <v>280</v>
      </c>
      <c r="DW8">
        <f xml:space="preserve"> Agg_inputs!DW8</f>
        <v>0</v>
      </c>
      <c r="DX8">
        <f xml:space="preserve"> Agg_inputs!DX8</f>
        <v>0</v>
      </c>
      <c r="DY8">
        <f xml:space="preserve"> Agg_inputs!DY8</f>
        <v>1</v>
      </c>
      <c r="DZ8">
        <f xml:space="preserve"> Agg_inputs!DZ8</f>
        <v>0</v>
      </c>
      <c r="EA8">
        <f xml:space="preserve"> Agg_inputs!EA8</f>
        <v>0</v>
      </c>
      <c r="EB8">
        <f xml:space="preserve"> Agg_inputs!EB8</f>
        <v>0</v>
      </c>
      <c r="EC8">
        <f xml:space="preserve"> Agg_inputs!EC8</f>
        <v>3</v>
      </c>
      <c r="ED8">
        <f xml:space="preserve"> Agg_inputs!ED8</f>
        <v>8</v>
      </c>
      <c r="EE8">
        <f xml:space="preserve"> Agg_inputs!EE8</f>
        <v>0</v>
      </c>
      <c r="EF8">
        <f xml:space="preserve"> Agg_inputs!EF8</f>
        <v>0</v>
      </c>
      <c r="EG8">
        <f xml:space="preserve"> Agg_inputs!EG8</f>
        <v>397</v>
      </c>
      <c r="EH8">
        <f xml:space="preserve"> Agg_inputs!EH8</f>
        <v>65</v>
      </c>
      <c r="EI8">
        <f xml:space="preserve"> Agg_inputs!EI8</f>
        <v>11</v>
      </c>
      <c r="EJ8">
        <f xml:space="preserve"> Agg_inputs!EJ8</f>
        <v>0</v>
      </c>
      <c r="EK8">
        <f xml:space="preserve"> Agg_inputs!EK8</f>
        <v>0</v>
      </c>
      <c r="EL8">
        <f xml:space="preserve"> Agg_inputs!EL8</f>
        <v>95</v>
      </c>
      <c r="EM8">
        <f xml:space="preserve"> Agg_inputs!EM8</f>
        <v>0</v>
      </c>
      <c r="EN8">
        <f xml:space="preserve"> Agg_inputs!EN8</f>
        <v>0</v>
      </c>
      <c r="EO8">
        <f xml:space="preserve"> Agg_inputs!EO8</f>
        <v>0</v>
      </c>
      <c r="EP8">
        <f xml:space="preserve"> Agg_inputs!EP8</f>
        <v>2</v>
      </c>
      <c r="EQ8">
        <f xml:space="preserve"> Agg_inputs!EQ8</f>
        <v>0</v>
      </c>
      <c r="ER8">
        <f xml:space="preserve"> Agg_inputs!ER8</f>
        <v>33</v>
      </c>
      <c r="ES8">
        <f xml:space="preserve"> Agg_inputs!ES8</f>
        <v>0</v>
      </c>
      <c r="ET8">
        <f xml:space="preserve"> Agg_inputs!ET8</f>
        <v>30</v>
      </c>
      <c r="EU8">
        <f xml:space="preserve"> Agg_inputs!EU8</f>
        <v>0</v>
      </c>
      <c r="EV8">
        <f xml:space="preserve"> Agg_inputs!EV8</f>
        <v>6153</v>
      </c>
      <c r="EW8">
        <f xml:space="preserve"> Agg_inputs!EW8</f>
        <v>0</v>
      </c>
      <c r="EX8">
        <f xml:space="preserve"> Agg_inputs!EX8</f>
        <v>0</v>
      </c>
      <c r="EY8">
        <f xml:space="preserve"> Agg_inputs!EY8</f>
        <v>0</v>
      </c>
      <c r="EZ8">
        <f xml:space="preserve"> Agg_inputs!EZ8</f>
        <v>65124</v>
      </c>
      <c r="FA8">
        <f xml:space="preserve"> Agg_inputs!FA8</f>
        <v>0</v>
      </c>
      <c r="FB8">
        <f xml:space="preserve"> Agg_inputs!FB8</f>
        <v>66</v>
      </c>
      <c r="FC8">
        <f xml:space="preserve"> Agg_inputs!FC8</f>
        <v>7</v>
      </c>
      <c r="FD8">
        <f xml:space="preserve"> Agg_inputs!FD8</f>
        <v>0</v>
      </c>
      <c r="FE8">
        <f xml:space="preserve"> Agg_inputs!FE8</f>
        <v>0</v>
      </c>
      <c r="FF8">
        <f xml:space="preserve"> Agg_inputs!FF8</f>
        <v>368448</v>
      </c>
      <c r="FG8">
        <f xml:space="preserve"> Agg_inputs!FG8</f>
        <v>1948</v>
      </c>
      <c r="FH8">
        <f xml:space="preserve"> EIA_supp!$S$30* GTAP_names!$DM8</f>
        <v>199.8638622285753</v>
      </c>
      <c r="FI8">
        <f xml:space="preserve"> EIA_supp!$S$31* GTAP_names!$DM8</f>
        <v>0</v>
      </c>
      <c r="FJ8">
        <f xml:space="preserve"> Agg_inputs!DU8</f>
        <v>0</v>
      </c>
      <c r="FK8">
        <f t="shared" si="0"/>
        <v>0</v>
      </c>
      <c r="FL8">
        <f>Agg_inputs!CS8</f>
        <v>0</v>
      </c>
      <c r="FM8">
        <f xml:space="preserve"> EIA_supp!$S$32* GTAP_names!$DM8</f>
        <v>0.13613777142468178</v>
      </c>
      <c r="FN8">
        <f xml:space="preserve"> EIA_supp!$S$5*$DN8</f>
        <v>0</v>
      </c>
      <c r="FO8">
        <f xml:space="preserve"> EIA_supp!$S$7*$DN8</f>
        <v>2.4576355167971458</v>
      </c>
      <c r="FP8">
        <f xml:space="preserve"> EIA_supp!$S$6*$DN8</f>
        <v>41.00769662735771</v>
      </c>
      <c r="FQ8">
        <f xml:space="preserve"> EIA_supp!$S$8*$DN8</f>
        <v>18.534667855845143</v>
      </c>
      <c r="FR8">
        <f t="shared" si="1"/>
        <v>3</v>
      </c>
      <c r="FS8">
        <f t="shared" si="2"/>
        <v>21.534667855845143</v>
      </c>
      <c r="FT8">
        <f t="shared" si="3"/>
        <v>0</v>
      </c>
      <c r="FU8">
        <f t="shared" si="4"/>
        <v>0</v>
      </c>
      <c r="FV8">
        <f t="shared" si="5"/>
        <v>66</v>
      </c>
      <c r="FW8">
        <f t="shared" si="6"/>
        <v>0</v>
      </c>
      <c r="FX8">
        <f t="shared" si="7"/>
        <v>0</v>
      </c>
      <c r="FY8">
        <f t="shared" si="8"/>
        <v>0</v>
      </c>
      <c r="FZ8">
        <f xml:space="preserve"> EIA_supp!$S$14* GTAP_names!$DL8</f>
        <v>0</v>
      </c>
      <c r="GA8">
        <f xml:space="preserve"> EIA_supp!$S$15* GTAP_names!$DL8</f>
        <v>0</v>
      </c>
      <c r="GB8">
        <f t="shared" si="9"/>
        <v>0</v>
      </c>
      <c r="GC8">
        <f t="shared" si="10"/>
        <v>0</v>
      </c>
      <c r="GD8">
        <f t="shared" si="11"/>
        <v>0</v>
      </c>
      <c r="GE8">
        <f xml:space="preserve"> EIA_supp!$S$22* GTAP_names!$DL8</f>
        <v>0</v>
      </c>
      <c r="GF8">
        <f t="shared" si="12"/>
        <v>2</v>
      </c>
      <c r="GG8">
        <f t="shared" si="13"/>
        <v>2</v>
      </c>
      <c r="GH8">
        <f xml:space="preserve"> EIA_supp!$S$21* GTAP_names!$DL8</f>
        <v>0</v>
      </c>
      <c r="GI8">
        <v>0</v>
      </c>
      <c r="GJ8">
        <f xml:space="preserve"> EIA_supp!$S$29* GTAP_names!$DM8</f>
        <v>0</v>
      </c>
      <c r="GK8">
        <f xml:space="preserve"> EIA_supp!$S$9*$DN8</f>
        <v>0</v>
      </c>
      <c r="GL8">
        <f xml:space="preserve"> EIA_supp!$S$16* GTAP_names!$DL8</f>
        <v>0</v>
      </c>
      <c r="GM8">
        <f xml:space="preserve"> EIA_supp!$S$17* GTAP_names!$DL8</f>
        <v>0</v>
      </c>
      <c r="GN8">
        <f xml:space="preserve"> EIA_supp!$S$18* GTAP_names!$DL8</f>
        <v>0</v>
      </c>
      <c r="GO8">
        <f xml:space="preserve"> EIA_supp!$S$19* GTAP_names!$DL8</f>
        <v>0</v>
      </c>
      <c r="GP8">
        <f xml:space="preserve"> EIA_supp!$S$20* GTAP_names!$DL8</f>
        <v>0</v>
      </c>
      <c r="GQ8">
        <f xml:space="preserve"> EIA_supp!$S$23* GTAP_names!$DL8</f>
        <v>0</v>
      </c>
      <c r="GR8">
        <f xml:space="preserve"> EIA_supp!$S$24* GTAP_names!$DL8</f>
        <v>0</v>
      </c>
    </row>
    <row r="9" spans="1:200" x14ac:dyDescent="0.25">
      <c r="A9" t="str">
        <f xml:space="preserve"> Agg_inputs!A9</f>
        <v>totgas</v>
      </c>
      <c r="B9">
        <f xml:space="preserve"> Agg_inputs!B9</f>
        <v>4051</v>
      </c>
      <c r="C9">
        <f xml:space="preserve"> Agg_inputs!C9</f>
        <v>241859</v>
      </c>
      <c r="D9">
        <f xml:space="preserve"> Agg_inputs!D9</f>
        <v>0</v>
      </c>
      <c r="E9">
        <f xml:space="preserve"> Agg_inputs!E9</f>
        <v>0</v>
      </c>
      <c r="F9">
        <f xml:space="preserve"> Agg_inputs!F9</f>
        <v>0</v>
      </c>
      <c r="G9">
        <f xml:space="preserve"> Agg_inputs!G9</f>
        <v>97748</v>
      </c>
      <c r="H9">
        <f xml:space="preserve"> Agg_inputs!H9</f>
        <v>67287</v>
      </c>
      <c r="I9">
        <f xml:space="preserve"> Agg_inputs!I9</f>
        <v>2390</v>
      </c>
      <c r="J9">
        <f xml:space="preserve"> Agg_inputs!J9</f>
        <v>550598</v>
      </c>
      <c r="K9">
        <f xml:space="preserve"> Agg_inputs!K9</f>
        <v>526059</v>
      </c>
      <c r="L9">
        <f xml:space="preserve"> Agg_inputs!L9</f>
        <v>50039</v>
      </c>
      <c r="M9">
        <f xml:space="preserve"> Agg_inputs!M9</f>
        <v>14152</v>
      </c>
      <c r="N9">
        <f xml:space="preserve"> Agg_inputs!N9</f>
        <v>17280</v>
      </c>
      <c r="O9">
        <f xml:space="preserve"> Agg_inputs!O9</f>
        <v>27465</v>
      </c>
      <c r="P9">
        <f xml:space="preserve"> Agg_inputs!P9</f>
        <v>0</v>
      </c>
      <c r="Q9">
        <f xml:space="preserve"> Agg_inputs!Q9</f>
        <v>38557</v>
      </c>
      <c r="R9">
        <f xml:space="preserve"> Agg_inputs!R9</f>
        <v>2087</v>
      </c>
      <c r="S9">
        <f xml:space="preserve"> Agg_inputs!S9</f>
        <v>23767</v>
      </c>
      <c r="T9">
        <f xml:space="preserve"> Agg_inputs!T9</f>
        <v>49</v>
      </c>
      <c r="U9">
        <f xml:space="preserve"> Agg_inputs!U9</f>
        <v>31789</v>
      </c>
      <c r="V9">
        <f xml:space="preserve"> Agg_inputs!V9</f>
        <v>4496</v>
      </c>
      <c r="W9">
        <f xml:space="preserve"> Agg_inputs!W9</f>
        <v>31217</v>
      </c>
      <c r="X9">
        <f xml:space="preserve"> Agg_inputs!X9</f>
        <v>3686</v>
      </c>
      <c r="Y9">
        <f xml:space="preserve"> Agg_inputs!Y9</f>
        <v>0</v>
      </c>
      <c r="Z9">
        <f xml:space="preserve"> Agg_inputs!Z9</f>
        <v>65327</v>
      </c>
      <c r="AA9">
        <f xml:space="preserve"> Agg_inputs!AA9</f>
        <v>983</v>
      </c>
      <c r="AB9">
        <f xml:space="preserve"> Agg_inputs!AB9</f>
        <v>104516</v>
      </c>
      <c r="AC9">
        <f xml:space="preserve"> Agg_inputs!AC9</f>
        <v>13772</v>
      </c>
      <c r="AD9">
        <f xml:space="preserve"> Agg_inputs!AD9</f>
        <v>93384</v>
      </c>
      <c r="AE9">
        <f xml:space="preserve"> Agg_inputs!AE9</f>
        <v>4228</v>
      </c>
      <c r="AF9">
        <f xml:space="preserve"> Agg_inputs!AF9</f>
        <v>434</v>
      </c>
      <c r="AG9">
        <f xml:space="preserve"> Agg_inputs!AG9</f>
        <v>29</v>
      </c>
      <c r="AH9">
        <f xml:space="preserve"> Agg_inputs!AH9</f>
        <v>493</v>
      </c>
      <c r="AI9">
        <f xml:space="preserve"> Agg_inputs!AI9</f>
        <v>7691</v>
      </c>
      <c r="AJ9">
        <f xml:space="preserve"> Agg_inputs!AJ9</f>
        <v>0</v>
      </c>
      <c r="AK9">
        <f xml:space="preserve"> Agg_inputs!AK9</f>
        <v>2054</v>
      </c>
      <c r="AL9">
        <f xml:space="preserve"> Agg_inputs!AL9</f>
        <v>0</v>
      </c>
      <c r="AM9">
        <f xml:space="preserve"> Agg_inputs!AM9</f>
        <v>3751</v>
      </c>
      <c r="AN9">
        <f xml:space="preserve"> Agg_inputs!AN9</f>
        <v>96101</v>
      </c>
      <c r="AO9">
        <f xml:space="preserve"> Agg_inputs!AO9</f>
        <v>5952</v>
      </c>
      <c r="AP9">
        <f xml:space="preserve"> Agg_inputs!AP9</f>
        <v>3361</v>
      </c>
      <c r="AQ9">
        <f xml:space="preserve"> Agg_inputs!AQ9</f>
        <v>47906</v>
      </c>
      <c r="AR9">
        <f xml:space="preserve"> Agg_inputs!AR9</f>
        <v>1935</v>
      </c>
      <c r="AS9">
        <f xml:space="preserve"> Agg_inputs!AS9</f>
        <v>125443</v>
      </c>
      <c r="AT9">
        <f xml:space="preserve"> Agg_inputs!AT9</f>
        <v>0</v>
      </c>
      <c r="AU9">
        <f xml:space="preserve"> Agg_inputs!AU9</f>
        <v>86462</v>
      </c>
      <c r="AV9">
        <f xml:space="preserve"> Agg_inputs!AV9</f>
        <v>683</v>
      </c>
      <c r="AW9">
        <f xml:space="preserve"> Agg_inputs!AW9</f>
        <v>0</v>
      </c>
      <c r="AX9">
        <f xml:space="preserve"> Agg_inputs!AX9</f>
        <v>734461</v>
      </c>
      <c r="AY9">
        <f xml:space="preserve"> Agg_inputs!AY9</f>
        <v>9941</v>
      </c>
      <c r="AZ9">
        <f xml:space="preserve"> Agg_inputs!AZ9</f>
        <v>28651</v>
      </c>
      <c r="BA9">
        <f xml:space="preserve"> Agg_inputs!BA9</f>
        <v>672836</v>
      </c>
      <c r="BB9">
        <f xml:space="preserve"> Agg_inputs!BB9</f>
        <v>902</v>
      </c>
      <c r="BC9">
        <f xml:space="preserve"> Agg_inputs!BC9</f>
        <v>148568</v>
      </c>
      <c r="BD9">
        <f xml:space="preserve"> Agg_inputs!BD9</f>
        <v>2297</v>
      </c>
      <c r="BE9">
        <f xml:space="preserve"> Agg_inputs!BE9</f>
        <v>2724</v>
      </c>
      <c r="BF9">
        <f xml:space="preserve"> Agg_inputs!BF9</f>
        <v>0</v>
      </c>
      <c r="BG9">
        <f xml:space="preserve"> Agg_inputs!BG9</f>
        <v>14680</v>
      </c>
      <c r="BH9">
        <f xml:space="preserve"> Agg_inputs!BH9</f>
        <v>0</v>
      </c>
      <c r="BI9">
        <f xml:space="preserve"> Agg_inputs!BI9</f>
        <v>11132</v>
      </c>
      <c r="BJ9">
        <f xml:space="preserve"> Agg_inputs!BJ9</f>
        <v>0</v>
      </c>
      <c r="BK9">
        <f xml:space="preserve"> Agg_inputs!BK9</f>
        <v>2624</v>
      </c>
      <c r="BL9">
        <f xml:space="preserve"> Agg_inputs!BL9</f>
        <v>0</v>
      </c>
      <c r="BM9">
        <f xml:space="preserve"> Agg_inputs!BM9</f>
        <v>10807</v>
      </c>
      <c r="BN9">
        <f xml:space="preserve"> Agg_inputs!BN9</f>
        <v>38118</v>
      </c>
      <c r="BO9">
        <f xml:space="preserve"> Agg_inputs!BO9</f>
        <v>2547083</v>
      </c>
      <c r="BP9">
        <f xml:space="preserve"> Agg_inputs!BP9</f>
        <v>114193</v>
      </c>
      <c r="BQ9">
        <f xml:space="preserve"> Agg_inputs!BQ9</f>
        <v>14920</v>
      </c>
      <c r="BR9">
        <f xml:space="preserve"> Agg_inputs!BR9</f>
        <v>160795</v>
      </c>
      <c r="BS9">
        <f xml:space="preserve"> Agg_inputs!BS9</f>
        <v>33675</v>
      </c>
      <c r="BT9">
        <f xml:space="preserve"> Agg_inputs!BT9</f>
        <v>0</v>
      </c>
      <c r="BU9">
        <f xml:space="preserve"> Agg_inputs!BU9</f>
        <v>19748</v>
      </c>
      <c r="BV9">
        <f xml:space="preserve"> Agg_inputs!BV9</f>
        <v>150328</v>
      </c>
      <c r="BW9">
        <f xml:space="preserve"> Agg_inputs!BW9</f>
        <v>0</v>
      </c>
      <c r="BX9">
        <f xml:space="preserve"> Agg_inputs!BX9</f>
        <v>3958</v>
      </c>
      <c r="BY9">
        <f xml:space="preserve"> Agg_inputs!BY9</f>
        <v>409400</v>
      </c>
      <c r="BZ9">
        <f xml:space="preserve"> Agg_inputs!BZ9</f>
        <v>7940</v>
      </c>
      <c r="CA9">
        <f xml:space="preserve"> Agg_inputs!CA9</f>
        <v>0</v>
      </c>
      <c r="CB9">
        <f xml:space="preserve"> Agg_inputs!CB9</f>
        <v>153</v>
      </c>
      <c r="CC9">
        <f xml:space="preserve"> Agg_inputs!CC9</f>
        <v>0</v>
      </c>
      <c r="CD9">
        <f xml:space="preserve"> Agg_inputs!CD9</f>
        <v>131601</v>
      </c>
      <c r="CE9">
        <f xml:space="preserve"> Agg_inputs!CE9</f>
        <v>0</v>
      </c>
      <c r="CF9">
        <f xml:space="preserve"> Agg_inputs!CF9</f>
        <v>21841</v>
      </c>
      <c r="CG9">
        <f xml:space="preserve"> Agg_inputs!CG9</f>
        <v>164850</v>
      </c>
      <c r="CH9">
        <f xml:space="preserve"> Agg_inputs!CH9</f>
        <v>0</v>
      </c>
      <c r="CI9">
        <f xml:space="preserve"> Agg_inputs!CI9</f>
        <v>15550</v>
      </c>
      <c r="CJ9">
        <f xml:space="preserve"> Agg_inputs!CJ9</f>
        <v>0</v>
      </c>
      <c r="CK9">
        <f xml:space="preserve"> Agg_inputs!CK9</f>
        <v>2668</v>
      </c>
      <c r="CL9">
        <f xml:space="preserve"> Agg_inputs!CL9</f>
        <v>2341</v>
      </c>
      <c r="CM9">
        <f xml:space="preserve"> Agg_inputs!CM9</f>
        <v>3014</v>
      </c>
      <c r="CN9">
        <f xml:space="preserve"> Agg_inputs!CN9</f>
        <v>0</v>
      </c>
      <c r="CO9">
        <f xml:space="preserve"> Agg_inputs!CO9</f>
        <v>5414</v>
      </c>
      <c r="CP9">
        <f xml:space="preserve"> Agg_inputs!CP9</f>
        <v>156821</v>
      </c>
      <c r="CQ9">
        <f xml:space="preserve"> Agg_inputs!CQ9</f>
        <v>88</v>
      </c>
      <c r="CR9">
        <f xml:space="preserve"> Agg_inputs!CR9</f>
        <v>0</v>
      </c>
      <c r="CS9">
        <f xml:space="preserve"> Agg_inputs!CS9</f>
        <v>1588</v>
      </c>
      <c r="CT9">
        <f xml:space="preserve"> Agg_inputs!CT9</f>
        <v>0</v>
      </c>
      <c r="CU9">
        <f xml:space="preserve"> Agg_inputs!CU9</f>
        <v>0</v>
      </c>
      <c r="CV9">
        <f xml:space="preserve"> Agg_inputs!CV9</f>
        <v>20</v>
      </c>
      <c r="CW9">
        <f xml:space="preserve"> Agg_inputs!CW9</f>
        <v>58158</v>
      </c>
      <c r="CX9">
        <f xml:space="preserve"> Agg_inputs!CX9</f>
        <v>0</v>
      </c>
      <c r="CY9">
        <f xml:space="preserve"> Agg_inputs!CY9</f>
        <v>21151</v>
      </c>
      <c r="CZ9">
        <f xml:space="preserve"> Agg_inputs!CZ9</f>
        <v>0</v>
      </c>
      <c r="DA9">
        <f xml:space="preserve"> Agg_inputs!DA9</f>
        <v>72923</v>
      </c>
      <c r="DB9">
        <f xml:space="preserve"> Agg_inputs!DB9</f>
        <v>2274037</v>
      </c>
      <c r="DC9">
        <f xml:space="preserve"> Agg_inputs!DC9</f>
        <v>686155</v>
      </c>
      <c r="DD9">
        <f xml:space="preserve"> Agg_inputs!DD9</f>
        <v>4183</v>
      </c>
      <c r="DE9">
        <f xml:space="preserve"> Agg_inputs!DE9</f>
        <v>0</v>
      </c>
      <c r="DF9">
        <f xml:space="preserve"> Agg_inputs!DF9</f>
        <v>8846</v>
      </c>
      <c r="DG9">
        <f xml:space="preserve"> Agg_inputs!DG9</f>
        <v>1292480</v>
      </c>
      <c r="DH9">
        <f xml:space="preserve"> Agg_inputs!DH9</f>
        <v>619634</v>
      </c>
      <c r="DI9">
        <f xml:space="preserve"> Agg_inputs!DI9</f>
        <v>825799</v>
      </c>
      <c r="DJ9">
        <f xml:space="preserve"> Agg_inputs!DJ9</f>
        <v>21361</v>
      </c>
      <c r="DK9">
        <f xml:space="preserve"> Agg_inputs!DK9</f>
        <v>560689</v>
      </c>
      <c r="DL9">
        <f xml:space="preserve"> Agg_inputs!DL9</f>
        <v>125</v>
      </c>
      <c r="DM9">
        <f xml:space="preserve"> Agg_inputs!DM9</f>
        <v>1214</v>
      </c>
      <c r="DN9">
        <f xml:space="preserve"> Agg_inputs!DN9</f>
        <v>3007</v>
      </c>
      <c r="DO9">
        <f xml:space="preserve"> Agg_inputs!DO9</f>
        <v>2737913</v>
      </c>
      <c r="DP9">
        <f xml:space="preserve"> Agg_inputs!DP9</f>
        <v>27650</v>
      </c>
      <c r="DQ9">
        <f xml:space="preserve"> Agg_inputs!DQ9</f>
        <v>0</v>
      </c>
      <c r="DR9">
        <f xml:space="preserve"> Agg_inputs!DR9</f>
        <v>13988</v>
      </c>
      <c r="DS9">
        <f xml:space="preserve"> Agg_inputs!DS9</f>
        <v>20591</v>
      </c>
      <c r="DT9">
        <f xml:space="preserve"> Agg_inputs!DT9</f>
        <v>6585</v>
      </c>
      <c r="DU9">
        <f xml:space="preserve"> Agg_inputs!DU9</f>
        <v>0</v>
      </c>
      <c r="DV9">
        <f xml:space="preserve"> Agg_inputs!DV9</f>
        <v>15020</v>
      </c>
      <c r="DW9">
        <f xml:space="preserve"> Agg_inputs!DW9</f>
        <v>0</v>
      </c>
      <c r="DX9">
        <f xml:space="preserve"> Agg_inputs!DX9</f>
        <v>30730</v>
      </c>
      <c r="DY9">
        <f xml:space="preserve"> Agg_inputs!DY9</f>
        <v>8582</v>
      </c>
      <c r="DZ9">
        <f xml:space="preserve"> Agg_inputs!DZ9</f>
        <v>523778</v>
      </c>
      <c r="EA9">
        <f xml:space="preserve"> Agg_inputs!EA9</f>
        <v>108383</v>
      </c>
      <c r="EB9">
        <f xml:space="preserve"> Agg_inputs!EB9</f>
        <v>0</v>
      </c>
      <c r="EC9">
        <f xml:space="preserve"> Agg_inputs!EC9</f>
        <v>64</v>
      </c>
      <c r="ED9">
        <f xml:space="preserve"> Agg_inputs!ED9</f>
        <v>35868</v>
      </c>
      <c r="EE9">
        <f xml:space="preserve"> Agg_inputs!EE9</f>
        <v>0</v>
      </c>
      <c r="EF9">
        <f xml:space="preserve"> Agg_inputs!EF9</f>
        <v>572</v>
      </c>
      <c r="EG9">
        <f xml:space="preserve"> Agg_inputs!EG9</f>
        <v>3466</v>
      </c>
      <c r="EH9">
        <f xml:space="preserve"> Agg_inputs!EH9</f>
        <v>489</v>
      </c>
      <c r="EI9">
        <f xml:space="preserve"> Agg_inputs!EI9</f>
        <v>2201</v>
      </c>
      <c r="EJ9">
        <f xml:space="preserve"> Agg_inputs!EJ9</f>
        <v>22459</v>
      </c>
      <c r="EK9">
        <f xml:space="preserve"> Agg_inputs!EK9</f>
        <v>0</v>
      </c>
      <c r="EL9">
        <f xml:space="preserve"> Agg_inputs!EL9</f>
        <v>106566</v>
      </c>
      <c r="EM9">
        <f xml:space="preserve"> Agg_inputs!EM9</f>
        <v>38</v>
      </c>
      <c r="EN9">
        <f xml:space="preserve"> Agg_inputs!EN9</f>
        <v>17220</v>
      </c>
      <c r="EO9">
        <f xml:space="preserve"> Agg_inputs!EO9</f>
        <v>8748</v>
      </c>
      <c r="EP9">
        <f xml:space="preserve"> Agg_inputs!EP9</f>
        <v>16159</v>
      </c>
      <c r="EQ9">
        <f xml:space="preserve"> Agg_inputs!EQ9</f>
        <v>105147</v>
      </c>
      <c r="ER9">
        <f xml:space="preserve"> Agg_inputs!ER9</f>
        <v>64599</v>
      </c>
      <c r="ES9">
        <f xml:space="preserve"> Agg_inputs!ES9</f>
        <v>2580</v>
      </c>
      <c r="ET9">
        <f xml:space="preserve"> Agg_inputs!ET9</f>
        <v>18696</v>
      </c>
      <c r="EU9">
        <f xml:space="preserve"> Agg_inputs!EU9</f>
        <v>91</v>
      </c>
      <c r="EV9">
        <f xml:space="preserve"> Agg_inputs!EV9</f>
        <v>1056560</v>
      </c>
      <c r="EW9">
        <f xml:space="preserve"> Agg_inputs!EW9</f>
        <v>39476</v>
      </c>
      <c r="EX9">
        <f xml:space="preserve"> Agg_inputs!EX9</f>
        <v>20975</v>
      </c>
      <c r="EY9">
        <f xml:space="preserve"> Agg_inputs!EY9</f>
        <v>39810</v>
      </c>
      <c r="EZ9">
        <f xml:space="preserve"> Agg_inputs!EZ9</f>
        <v>5011950</v>
      </c>
      <c r="FA9">
        <f xml:space="preserve"> Agg_inputs!FA9</f>
        <v>1342</v>
      </c>
      <c r="FB9">
        <f xml:space="preserve"> Agg_inputs!FB9</f>
        <v>3822</v>
      </c>
      <c r="FC9">
        <f xml:space="preserve"> Agg_inputs!FC9</f>
        <v>0</v>
      </c>
      <c r="FD9">
        <f xml:space="preserve"> Agg_inputs!FD9</f>
        <v>0</v>
      </c>
      <c r="FE9">
        <f xml:space="preserve"> Agg_inputs!FE9</f>
        <v>0</v>
      </c>
      <c r="FF9">
        <f xml:space="preserve"> Agg_inputs!FF9</f>
        <v>24566691</v>
      </c>
      <c r="FG9">
        <f xml:space="preserve"> Agg_inputs!FG9</f>
        <v>525726</v>
      </c>
      <c r="FH9">
        <f xml:space="preserve"> EIA_supp!$Q$30* GTAP_names!$DM9</f>
        <v>1006.8859700616379</v>
      </c>
      <c r="FI9">
        <f xml:space="preserve"> EIA_supp!$Q$31* GTAP_names!$DM9</f>
        <v>74.204725565013192</v>
      </c>
      <c r="FJ9">
        <f xml:space="preserve"> Agg_inputs!DU9</f>
        <v>0</v>
      </c>
      <c r="FK9">
        <f t="shared" si="0"/>
        <v>74.204725565013192</v>
      </c>
      <c r="FL9">
        <f>Agg_inputs!CS9</f>
        <v>1588</v>
      </c>
      <c r="FM9">
        <f xml:space="preserve"> EIA_supp!$Q$32* GTAP_names!$DM9</f>
        <v>46.144115057235098</v>
      </c>
      <c r="FN9">
        <f xml:space="preserve"> EIA_supp!$Q$5*$DN9</f>
        <v>107.27821205964392</v>
      </c>
      <c r="FO9">
        <f xml:space="preserve"> EIA_supp!$Q$7*$DN9</f>
        <v>188.46172388856363</v>
      </c>
      <c r="FP9">
        <f xml:space="preserve"> EIA_supp!$Q$6*$DN9</f>
        <v>0.72485278418678334</v>
      </c>
      <c r="FQ9">
        <f xml:space="preserve"> EIA_supp!$Q$8*$DN9</f>
        <v>653.40300974551462</v>
      </c>
      <c r="FR9">
        <f t="shared" si="1"/>
        <v>2054</v>
      </c>
      <c r="FS9">
        <f t="shared" si="2"/>
        <v>2707.4030097455147</v>
      </c>
      <c r="FT9">
        <f t="shared" si="3"/>
        <v>0</v>
      </c>
      <c r="FU9">
        <f t="shared" si="4"/>
        <v>5414</v>
      </c>
      <c r="FV9">
        <f t="shared" si="5"/>
        <v>4443</v>
      </c>
      <c r="FW9">
        <f t="shared" si="6"/>
        <v>56734</v>
      </c>
      <c r="FX9">
        <f t="shared" si="7"/>
        <v>57476</v>
      </c>
      <c r="FY9">
        <f t="shared" si="8"/>
        <v>15550</v>
      </c>
      <c r="FZ9">
        <f xml:space="preserve"> EIA_supp!$Q$14* GTAP_names!$DL9</f>
        <v>32.388860261659147</v>
      </c>
      <c r="GA9">
        <f xml:space="preserve"> EIA_supp!$Q$15* GTAP_names!$DL9</f>
        <v>5.144444732595991</v>
      </c>
      <c r="GB9">
        <f t="shared" si="9"/>
        <v>1395</v>
      </c>
      <c r="GC9">
        <f t="shared" si="10"/>
        <v>1400.144444732596</v>
      </c>
      <c r="GD9">
        <f t="shared" si="11"/>
        <v>29</v>
      </c>
      <c r="GE9">
        <f xml:space="preserve"> EIA_supp!$Q$22* GTAP_names!$DL9</f>
        <v>13.868859224313576</v>
      </c>
      <c r="GF9">
        <f t="shared" si="12"/>
        <v>0</v>
      </c>
      <c r="GG9">
        <f t="shared" si="13"/>
        <v>13.868859224313576</v>
      </c>
      <c r="GH9">
        <f xml:space="preserve"> EIA_supp!$Q$21* GTAP_names!$DL9</f>
        <v>3.7350078195559933</v>
      </c>
      <c r="GI9">
        <v>0</v>
      </c>
      <c r="GJ9">
        <f xml:space="preserve"> EIA_supp!$Q$29* GTAP_names!$DM9</f>
        <v>86.765189316113876</v>
      </c>
      <c r="GK9">
        <f xml:space="preserve"> EIA_supp!$Q$9*$DN9</f>
        <v>2057.1322015220912</v>
      </c>
      <c r="GL9">
        <f xml:space="preserve"> EIA_supp!$Q$15* GTAP_names!$DL9</f>
        <v>5.144444732595991</v>
      </c>
      <c r="GM9">
        <f xml:space="preserve"> EIA_supp!$Q$17* GTAP_names!$DL9</f>
        <v>6.0605787260719888</v>
      </c>
      <c r="GN9">
        <f xml:space="preserve"> EIA_supp!$Q$18* GTAP_names!$DL9</f>
        <v>3.7350078195559933</v>
      </c>
      <c r="GO9">
        <f xml:space="preserve"> EIA_supp!$Q$19* GTAP_names!$DL9</f>
        <v>28.862308161541762</v>
      </c>
      <c r="GP9">
        <f xml:space="preserve"> EIA_supp!$Q$20* GTAP_names!$DL9</f>
        <v>2.3960427521679954</v>
      </c>
      <c r="GQ9">
        <f xml:space="preserve"> EIA_supp!$Q$23* GTAP_names!$DL9</f>
        <v>8.1324509882407856</v>
      </c>
      <c r="GR9">
        <f xml:space="preserve"> EIA_supp!$Q$24* GTAP_names!$DL9</f>
        <v>14.742710110398374</v>
      </c>
    </row>
    <row r="10" spans="1:200" x14ac:dyDescent="0.25">
      <c r="A10" t="str">
        <f xml:space="preserve"> Agg_inputs!A10</f>
        <v>tothydro</v>
      </c>
      <c r="B10">
        <f xml:space="preserve"> Agg_inputs!B10</f>
        <v>2006</v>
      </c>
      <c r="C10">
        <f xml:space="preserve"> Agg_inputs!C10</f>
        <v>110793</v>
      </c>
      <c r="D10">
        <f xml:space="preserve"> Agg_inputs!D10</f>
        <v>4007</v>
      </c>
      <c r="E10">
        <f xml:space="preserve"> Agg_inputs!E10</f>
        <v>4132</v>
      </c>
      <c r="F10">
        <f xml:space="preserve"> Agg_inputs!F10</f>
        <v>0</v>
      </c>
      <c r="G10">
        <f xml:space="preserve"> Agg_inputs!G10</f>
        <v>0</v>
      </c>
      <c r="H10">
        <f xml:space="preserve"> Agg_inputs!H10</f>
        <v>31564</v>
      </c>
      <c r="I10">
        <f xml:space="preserve"> Agg_inputs!I10</f>
        <v>2489</v>
      </c>
      <c r="J10">
        <f xml:space="preserve"> Agg_inputs!J10</f>
        <v>299303</v>
      </c>
      <c r="K10">
        <f xml:space="preserve"> Agg_inputs!K10</f>
        <v>20341</v>
      </c>
      <c r="L10">
        <f xml:space="preserve"> Agg_inputs!L10</f>
        <v>16756</v>
      </c>
      <c r="M10">
        <f xml:space="preserve"> Agg_inputs!M10</f>
        <v>34232</v>
      </c>
      <c r="N10">
        <f xml:space="preserve"> Agg_inputs!N10</f>
        <v>2676</v>
      </c>
      <c r="O10">
        <f xml:space="preserve"> Agg_inputs!O10</f>
        <v>196</v>
      </c>
      <c r="P10">
        <f xml:space="preserve"> Agg_inputs!P10</f>
        <v>0</v>
      </c>
      <c r="Q10">
        <f xml:space="preserve"> Agg_inputs!Q10</f>
        <v>872</v>
      </c>
      <c r="R10">
        <f xml:space="preserve"> Agg_inputs!R10</f>
        <v>2917</v>
      </c>
      <c r="S10">
        <f xml:space="preserve"> Agg_inputs!S10</f>
        <v>0</v>
      </c>
      <c r="T10">
        <f xml:space="preserve"> Agg_inputs!T10</f>
        <v>4387</v>
      </c>
      <c r="U10">
        <f xml:space="preserve"> Agg_inputs!U10</f>
        <v>42</v>
      </c>
      <c r="V10">
        <f xml:space="preserve"> Agg_inputs!V10</f>
        <v>2347</v>
      </c>
      <c r="W10">
        <f xml:space="preserve"> Agg_inputs!W10</f>
        <v>428333</v>
      </c>
      <c r="X10">
        <f xml:space="preserve"> Agg_inputs!X10</f>
        <v>0</v>
      </c>
      <c r="Y10">
        <f xml:space="preserve"> Agg_inputs!Y10</f>
        <v>0</v>
      </c>
      <c r="Z10">
        <f xml:space="preserve"> Agg_inputs!Z10</f>
        <v>375686</v>
      </c>
      <c r="AA10">
        <f xml:space="preserve"> Agg_inputs!AA10</f>
        <v>32390</v>
      </c>
      <c r="AB10">
        <f xml:space="preserve"> Agg_inputs!AB10</f>
        <v>688045</v>
      </c>
      <c r="AC10">
        <f xml:space="preserve"> Agg_inputs!AC10</f>
        <v>21009</v>
      </c>
      <c r="AD10">
        <f xml:space="preserve"> Agg_inputs!AD10</f>
        <v>688045</v>
      </c>
      <c r="AE10">
        <f xml:space="preserve"> Agg_inputs!AE10</f>
        <v>1774</v>
      </c>
      <c r="AF10">
        <f xml:space="preserve"> Agg_inputs!AF10</f>
        <v>4397</v>
      </c>
      <c r="AG10">
        <f xml:space="preserve"> Agg_inputs!AG10</f>
        <v>7849</v>
      </c>
      <c r="AH10">
        <f xml:space="preserve"> Agg_inputs!AH10</f>
        <v>791</v>
      </c>
      <c r="AI10">
        <f xml:space="preserve"> Agg_inputs!AI10</f>
        <v>48878</v>
      </c>
      <c r="AJ10">
        <f xml:space="preserve"> Agg_inputs!AJ10</f>
        <v>7135</v>
      </c>
      <c r="AK10">
        <f xml:space="preserve"> Agg_inputs!AK10</f>
        <v>99</v>
      </c>
      <c r="AL10">
        <f xml:space="preserve"> Agg_inputs!AL10</f>
        <v>0</v>
      </c>
      <c r="AM10">
        <f xml:space="preserve"> Agg_inputs!AM10</f>
        <v>1963</v>
      </c>
      <c r="AN10">
        <f xml:space="preserve"> Agg_inputs!AN10</f>
        <v>17265</v>
      </c>
      <c r="AO10">
        <f xml:space="preserve"> Agg_inputs!AO10</f>
        <v>17</v>
      </c>
      <c r="AP10">
        <f xml:space="preserve"> Agg_inputs!AP10</f>
        <v>1531</v>
      </c>
      <c r="AQ10">
        <f xml:space="preserve"> Agg_inputs!AQ10</f>
        <v>502</v>
      </c>
      <c r="AR10">
        <f xml:space="preserve"> Agg_inputs!AR10</f>
        <v>11133</v>
      </c>
      <c r="AS10">
        <f xml:space="preserve"> Agg_inputs!AS10</f>
        <v>12934</v>
      </c>
      <c r="AT10">
        <f xml:space="preserve"> Agg_inputs!AT10</f>
        <v>0</v>
      </c>
      <c r="AU10">
        <f xml:space="preserve"> Agg_inputs!AU10</f>
        <v>30596</v>
      </c>
      <c r="AV10">
        <f xml:space="preserve"> Agg_inputs!AV10</f>
        <v>30</v>
      </c>
      <c r="AW10">
        <f xml:space="preserve"> Agg_inputs!AW10</f>
        <v>6262</v>
      </c>
      <c r="AX10">
        <f xml:space="preserve"> Agg_inputs!AX10</f>
        <v>311250</v>
      </c>
      <c r="AY10">
        <f xml:space="preserve"> Agg_inputs!AY10</f>
        <v>12445</v>
      </c>
      <c r="AZ10">
        <f xml:space="preserve"> Agg_inputs!AZ10</f>
        <v>44791</v>
      </c>
      <c r="BA10">
        <f xml:space="preserve"> Agg_inputs!BA10</f>
        <v>242098</v>
      </c>
      <c r="BB10">
        <f xml:space="preserve"> Agg_inputs!BB10</f>
        <v>840</v>
      </c>
      <c r="BC10">
        <f xml:space="preserve"> Agg_inputs!BC10</f>
        <v>5689</v>
      </c>
      <c r="BD10">
        <f xml:space="preserve"> Agg_inputs!BD10</f>
        <v>7890</v>
      </c>
      <c r="BE10">
        <f xml:space="preserve"> Agg_inputs!BE10</f>
        <v>7561</v>
      </c>
      <c r="BF10">
        <f xml:space="preserve"> Agg_inputs!BF10</f>
        <v>0</v>
      </c>
      <c r="BG10">
        <f xml:space="preserve"> Agg_inputs!BG10</f>
        <v>4011</v>
      </c>
      <c r="BH10">
        <f xml:space="preserve"> Agg_inputs!BH10</f>
        <v>4176</v>
      </c>
      <c r="BI10">
        <f xml:space="preserve"> Agg_inputs!BI10</f>
        <v>0</v>
      </c>
      <c r="BJ10">
        <f xml:space="preserve"> Agg_inputs!BJ10</f>
        <v>2815</v>
      </c>
      <c r="BK10">
        <f xml:space="preserve"> Agg_inputs!BK10</f>
        <v>4491</v>
      </c>
      <c r="BL10">
        <f xml:space="preserve"> Agg_inputs!BL10</f>
        <v>120</v>
      </c>
      <c r="BM10">
        <f xml:space="preserve"> Agg_inputs!BM10</f>
        <v>222</v>
      </c>
      <c r="BN10">
        <f xml:space="preserve"> Agg_inputs!BN10</f>
        <v>12419</v>
      </c>
      <c r="BO10">
        <f xml:space="preserve"> Agg_inputs!BO10</f>
        <v>1314290</v>
      </c>
      <c r="BP10">
        <f xml:space="preserve"> Agg_inputs!BP10</f>
        <v>143582</v>
      </c>
      <c r="BQ10">
        <f xml:space="preserve"> Agg_inputs!BQ10</f>
        <v>707</v>
      </c>
      <c r="BR10">
        <f xml:space="preserve"> Agg_inputs!BR10</f>
        <v>12058</v>
      </c>
      <c r="BS10">
        <f xml:space="preserve"> Agg_inputs!BS10</f>
        <v>4140</v>
      </c>
      <c r="BT10">
        <f xml:space="preserve"> Agg_inputs!BT10</f>
        <v>12507</v>
      </c>
      <c r="BU10">
        <f xml:space="preserve"> Agg_inputs!BU10</f>
        <v>29</v>
      </c>
      <c r="BV10">
        <f xml:space="preserve"> Agg_inputs!BV10</f>
        <v>45826</v>
      </c>
      <c r="BW10">
        <f xml:space="preserve"> Agg_inputs!BW10</f>
        <v>152</v>
      </c>
      <c r="BX10">
        <f xml:space="preserve"> Agg_inputs!BX10</f>
        <v>55</v>
      </c>
      <c r="BY10">
        <f xml:space="preserve"> Agg_inputs!BY10</f>
        <v>83197</v>
      </c>
      <c r="BZ10">
        <f xml:space="preserve"> Agg_inputs!BZ10</f>
        <v>7883</v>
      </c>
      <c r="CA10">
        <f xml:space="preserve"> Agg_inputs!CA10</f>
        <v>3451</v>
      </c>
      <c r="CB10">
        <f xml:space="preserve"> Agg_inputs!CB10</f>
        <v>14139</v>
      </c>
      <c r="CC10">
        <f xml:space="preserve"> Agg_inputs!CC10</f>
        <v>45</v>
      </c>
      <c r="CD10">
        <f xml:space="preserve"> Agg_inputs!CD10</f>
        <v>4598</v>
      </c>
      <c r="CE10">
        <f xml:space="preserve"> Agg_inputs!CE10</f>
        <v>105</v>
      </c>
      <c r="CF10">
        <f xml:space="preserve"> Agg_inputs!CF10</f>
        <v>0</v>
      </c>
      <c r="CG10">
        <f xml:space="preserve"> Agg_inputs!CG10</f>
        <v>716249</v>
      </c>
      <c r="CH10">
        <f xml:space="preserve"> Agg_inputs!CH10</f>
        <v>805</v>
      </c>
      <c r="CI10">
        <f xml:space="preserve"> Agg_inputs!CI10</f>
        <v>0</v>
      </c>
      <c r="CJ10">
        <f xml:space="preserve"> Agg_inputs!CJ10</f>
        <v>4619</v>
      </c>
      <c r="CK10">
        <f xml:space="preserve"> Agg_inputs!CK10</f>
        <v>480</v>
      </c>
      <c r="CL10">
        <f xml:space="preserve"> Agg_inputs!CL10</f>
        <v>58</v>
      </c>
      <c r="CM10">
        <f xml:space="preserve"> Agg_inputs!CM10</f>
        <v>2887</v>
      </c>
      <c r="CN10">
        <f xml:space="preserve"> Agg_inputs!CN10</f>
        <v>56</v>
      </c>
      <c r="CO10">
        <f xml:space="preserve"> Agg_inputs!CO10</f>
        <v>352</v>
      </c>
      <c r="CP10">
        <f xml:space="preserve"> Agg_inputs!CP10</f>
        <v>36266</v>
      </c>
      <c r="CQ10">
        <f xml:space="preserve"> Agg_inputs!CQ10</f>
        <v>1433</v>
      </c>
      <c r="CR10">
        <f xml:space="preserve"> Agg_inputs!CR10</f>
        <v>0</v>
      </c>
      <c r="CS10">
        <f xml:space="preserve"> Agg_inputs!CS10</f>
        <v>7518</v>
      </c>
      <c r="CT10">
        <f xml:space="preserve"> Agg_inputs!CT10</f>
        <v>1204</v>
      </c>
      <c r="CU10">
        <f xml:space="preserve"> Agg_inputs!CU10</f>
        <v>0</v>
      </c>
      <c r="CV10">
        <f xml:space="preserve"> Agg_inputs!CV10</f>
        <v>16810</v>
      </c>
      <c r="CW10">
        <f xml:space="preserve"> Agg_inputs!CW10</f>
        <v>7623</v>
      </c>
      <c r="CX10">
        <f xml:space="preserve"> Agg_inputs!CX10</f>
        <v>1404</v>
      </c>
      <c r="CY10">
        <f xml:space="preserve"> Agg_inputs!CY10</f>
        <v>5883</v>
      </c>
      <c r="CZ10">
        <f xml:space="preserve"> Agg_inputs!CZ10</f>
        <v>444</v>
      </c>
      <c r="DA10">
        <f xml:space="preserve"> Agg_inputs!DA10</f>
        <v>57</v>
      </c>
      <c r="DB10">
        <f xml:space="preserve"> Agg_inputs!DB10</f>
        <v>2118863</v>
      </c>
      <c r="DC10">
        <f xml:space="preserve"> Agg_inputs!DC10</f>
        <v>284132</v>
      </c>
      <c r="DD10">
        <f xml:space="preserve"> Agg_inputs!DD10</f>
        <v>120290</v>
      </c>
      <c r="DE10">
        <f xml:space="preserve"> Agg_inputs!DE10</f>
        <v>3490</v>
      </c>
      <c r="DF10">
        <f xml:space="preserve"> Agg_inputs!DF10</f>
        <v>25114</v>
      </c>
      <c r="DG10">
        <f xml:space="preserve"> Agg_inputs!DG10</f>
        <v>754694</v>
      </c>
      <c r="DH10">
        <f xml:space="preserve"> Agg_inputs!DH10</f>
        <v>129694</v>
      </c>
      <c r="DI10">
        <f xml:space="preserve"> Agg_inputs!DI10</f>
        <v>503272</v>
      </c>
      <c r="DJ10">
        <f xml:space="preserve"> Agg_inputs!DJ10</f>
        <v>0</v>
      </c>
      <c r="DK10">
        <f xml:space="preserve"> Agg_inputs!DK10</f>
        <v>121393</v>
      </c>
      <c r="DL10">
        <f xml:space="preserve"> Agg_inputs!DL10</f>
        <v>6882</v>
      </c>
      <c r="DM10">
        <f xml:space="preserve"> Agg_inputs!DM10</f>
        <v>14634</v>
      </c>
      <c r="DN10">
        <f xml:space="preserve"> Agg_inputs!DN10</f>
        <v>2052</v>
      </c>
      <c r="DO10">
        <f xml:space="preserve"> Agg_inputs!DO10</f>
        <v>1387660</v>
      </c>
      <c r="DP10">
        <f xml:space="preserve"> Agg_inputs!DP10</f>
        <v>28517</v>
      </c>
      <c r="DQ10">
        <f xml:space="preserve"> Agg_inputs!DQ10</f>
        <v>4098</v>
      </c>
      <c r="DR10">
        <f xml:space="preserve"> Agg_inputs!DR10</f>
        <v>21587</v>
      </c>
      <c r="DS10">
        <f xml:space="preserve"> Agg_inputs!DS10</f>
        <v>9698</v>
      </c>
      <c r="DT10">
        <f xml:space="preserve"> Agg_inputs!DT10</f>
        <v>2331</v>
      </c>
      <c r="DU10">
        <f xml:space="preserve"> Agg_inputs!DU10</f>
        <v>13200</v>
      </c>
      <c r="DV10">
        <f xml:space="preserve"> Agg_inputs!DV10</f>
        <v>11540</v>
      </c>
      <c r="DW10">
        <f xml:space="preserve"> Agg_inputs!DW10</f>
        <v>57625</v>
      </c>
      <c r="DX10">
        <f xml:space="preserve"> Agg_inputs!DX10</f>
        <v>0</v>
      </c>
      <c r="DY10">
        <f xml:space="preserve"> Agg_inputs!DY10</f>
        <v>14728</v>
      </c>
      <c r="DZ10">
        <f xml:space="preserve"> Agg_inputs!DZ10</f>
        <v>165844</v>
      </c>
      <c r="EA10">
        <f xml:space="preserve"> Agg_inputs!EA10</f>
        <v>0</v>
      </c>
      <c r="EB10">
        <f xml:space="preserve"> Agg_inputs!EB10</f>
        <v>6467</v>
      </c>
      <c r="EC10">
        <f xml:space="preserve"> Agg_inputs!EC10</f>
        <v>257</v>
      </c>
      <c r="ED10">
        <f xml:space="preserve"> Agg_inputs!ED10</f>
        <v>0</v>
      </c>
      <c r="EE10">
        <f xml:space="preserve"> Agg_inputs!EE10</f>
        <v>2011</v>
      </c>
      <c r="EF10">
        <f xml:space="preserve"> Agg_inputs!EF10</f>
        <v>8667</v>
      </c>
      <c r="EG10">
        <f xml:space="preserve"> Agg_inputs!EG10</f>
        <v>3778</v>
      </c>
      <c r="EH10">
        <f xml:space="preserve"> Agg_inputs!EH10</f>
        <v>3559</v>
      </c>
      <c r="EI10">
        <f xml:space="preserve"> Agg_inputs!EI10</f>
        <v>66434</v>
      </c>
      <c r="EJ10">
        <f xml:space="preserve"> Agg_inputs!EJ10</f>
        <v>3283</v>
      </c>
      <c r="EK10">
        <f xml:space="preserve"> Agg_inputs!EK10</f>
        <v>106</v>
      </c>
      <c r="EL10">
        <f xml:space="preserve"> Agg_inputs!EL10</f>
        <v>8163</v>
      </c>
      <c r="EM10">
        <f xml:space="preserve"> Agg_inputs!EM10</f>
        <v>16200</v>
      </c>
      <c r="EN10">
        <f xml:space="preserve"> Agg_inputs!EN10</f>
        <v>0</v>
      </c>
      <c r="EO10">
        <f xml:space="preserve"> Agg_inputs!EO10</f>
        <v>0</v>
      </c>
      <c r="EP10">
        <f xml:space="preserve"> Agg_inputs!EP10</f>
        <v>54</v>
      </c>
      <c r="EQ10">
        <f xml:space="preserve"> Agg_inputs!EQ10</f>
        <v>52338</v>
      </c>
      <c r="ER10">
        <f xml:space="preserve"> Agg_inputs!ER10</f>
        <v>4000</v>
      </c>
      <c r="ES10">
        <f xml:space="preserve"> Agg_inputs!ES10</f>
        <v>1806</v>
      </c>
      <c r="ET10">
        <f xml:space="preserve"> Agg_inputs!ET10</f>
        <v>10946</v>
      </c>
      <c r="EU10">
        <f xml:space="preserve"> Agg_inputs!EU10</f>
        <v>6479</v>
      </c>
      <c r="EV10">
        <f xml:space="preserve"> Agg_inputs!EV10</f>
        <v>321733</v>
      </c>
      <c r="EW10">
        <f xml:space="preserve"> Agg_inputs!EW10</f>
        <v>10240</v>
      </c>
      <c r="EX10">
        <f xml:space="preserve"> Agg_inputs!EX10</f>
        <v>83670</v>
      </c>
      <c r="EY10">
        <f xml:space="preserve"> Agg_inputs!EY10</f>
        <v>40923</v>
      </c>
      <c r="EZ10">
        <f xml:space="preserve"> Agg_inputs!EZ10</f>
        <v>3506523</v>
      </c>
      <c r="FA10">
        <f xml:space="preserve"> Agg_inputs!FA10</f>
        <v>0</v>
      </c>
      <c r="FB10">
        <f xml:space="preserve"> Agg_inputs!FB10</f>
        <v>23846</v>
      </c>
      <c r="FC10">
        <f xml:space="preserve"> Agg_inputs!FC10</f>
        <v>2057</v>
      </c>
      <c r="FD10">
        <f xml:space="preserve"> Agg_inputs!FD10</f>
        <v>11436</v>
      </c>
      <c r="FE10">
        <f xml:space="preserve"> Agg_inputs!FE10</f>
        <v>5201</v>
      </c>
      <c r="FF10">
        <f xml:space="preserve"> Agg_inputs!FF10</f>
        <v>16038969</v>
      </c>
      <c r="FG10">
        <f xml:space="preserve"> Agg_inputs!FG10</f>
        <v>19627</v>
      </c>
      <c r="FH10">
        <f xml:space="preserve"> EIA_supp!$R$30* GTAP_names!$DM10</f>
        <v>7151.9728049938931</v>
      </c>
      <c r="FI10">
        <f xml:space="preserve"> EIA_supp!$R$31* GTAP_names!$DM10</f>
        <v>0</v>
      </c>
      <c r="FJ10">
        <f xml:space="preserve"> Agg_inputs!DU10</f>
        <v>13200</v>
      </c>
      <c r="FK10">
        <f t="shared" si="0"/>
        <v>13200</v>
      </c>
      <c r="FL10">
        <f>Agg_inputs!CS10</f>
        <v>7518</v>
      </c>
      <c r="FM10">
        <f xml:space="preserve"> EIA_supp!$R$32* GTAP_names!$DM10</f>
        <v>3006.6326502917627</v>
      </c>
      <c r="FN10">
        <f xml:space="preserve"> EIA_supp!$R$5*$DN10</f>
        <v>0</v>
      </c>
      <c r="FO10">
        <f xml:space="preserve"> EIA_supp!$R$7*$DN10</f>
        <v>1535.5875831485587</v>
      </c>
      <c r="FP10">
        <f xml:space="preserve"> EIA_supp!$R$6*$DN10</f>
        <v>278.68070953436808</v>
      </c>
      <c r="FQ10">
        <f xml:space="preserve"> EIA_supp!$R$8*$DN10</f>
        <v>68.248337028824849</v>
      </c>
      <c r="FR10">
        <f t="shared" si="1"/>
        <v>219</v>
      </c>
      <c r="FS10">
        <f t="shared" si="2"/>
        <v>287.24833702882484</v>
      </c>
      <c r="FT10">
        <f t="shared" si="3"/>
        <v>12507</v>
      </c>
      <c r="FU10">
        <f t="shared" si="4"/>
        <v>352</v>
      </c>
      <c r="FV10">
        <f t="shared" si="5"/>
        <v>36900</v>
      </c>
      <c r="FW10">
        <f t="shared" si="6"/>
        <v>26440</v>
      </c>
      <c r="FX10">
        <f t="shared" si="7"/>
        <v>8228</v>
      </c>
      <c r="FY10">
        <f t="shared" si="8"/>
        <v>0</v>
      </c>
      <c r="FZ10">
        <f xml:space="preserve"> EIA_supp!$R$14* GTAP_names!$DL10</f>
        <v>960.42316926770684</v>
      </c>
      <c r="GA10">
        <f xml:space="preserve"> EIA_supp!$R$15* GTAP_names!$DL10</f>
        <v>172.46308523409365</v>
      </c>
      <c r="GB10">
        <f t="shared" si="9"/>
        <v>1631</v>
      </c>
      <c r="GC10">
        <f t="shared" si="10"/>
        <v>1803.4630852340936</v>
      </c>
      <c r="GD10">
        <f t="shared" si="11"/>
        <v>11856</v>
      </c>
      <c r="GE10">
        <f xml:space="preserve"> EIA_supp!$R$22* GTAP_names!$DL10</f>
        <v>160.07052821128451</v>
      </c>
      <c r="GF10">
        <f t="shared" si="12"/>
        <v>6467</v>
      </c>
      <c r="GG10">
        <f t="shared" si="13"/>
        <v>6627.0705282112849</v>
      </c>
      <c r="GH10">
        <f xml:space="preserve"> EIA_supp!$R$21* GTAP_names!$DL10</f>
        <v>805.51620648259302</v>
      </c>
      <c r="GI10">
        <v>0</v>
      </c>
      <c r="GJ10">
        <f xml:space="preserve"> EIA_supp!$R$29* GTAP_names!$DM10</f>
        <v>4475.3945447143442</v>
      </c>
      <c r="GK10">
        <f xml:space="preserve"> EIA_supp!$R$9*$DN10</f>
        <v>169.48337028824835</v>
      </c>
      <c r="GL10">
        <f xml:space="preserve"> EIA_supp!$R$16* GTAP_names!$DL10</f>
        <v>83.649759903961581</v>
      </c>
      <c r="GM10">
        <f xml:space="preserve"> EIA_supp!$R$17* GTAP_names!$DL10</f>
        <v>537.01080432172864</v>
      </c>
      <c r="GN10">
        <f xml:space="preserve"> EIA_supp!$R$18* GTAP_names!$DL10</f>
        <v>1868.1779711884756</v>
      </c>
      <c r="GO10">
        <f xml:space="preserve"> EIA_supp!$R$19* GTAP_names!$DL10</f>
        <v>56.799219687875144</v>
      </c>
      <c r="GP10">
        <f xml:space="preserve"> EIA_supp!$R$20* GTAP_names!$DL10</f>
        <v>134.25270108043216</v>
      </c>
      <c r="GQ10">
        <f xml:space="preserve"> EIA_supp!$R$23* GTAP_names!$DL10</f>
        <v>712.57202881152455</v>
      </c>
      <c r="GR10">
        <f xml:space="preserve"> EIA_supp!$R$24* GTAP_names!$DL10</f>
        <v>1391.0645258103241</v>
      </c>
    </row>
    <row r="11" spans="1:200" x14ac:dyDescent="0.25">
      <c r="A11" t="str">
        <f xml:space="preserve"> Agg_inputs!A11</f>
        <v>import</v>
      </c>
      <c r="B11">
        <f xml:space="preserve"> Agg_inputs!B11</f>
        <v>0</v>
      </c>
      <c r="C11">
        <f xml:space="preserve"> Agg_inputs!C11</f>
        <v>0</v>
      </c>
      <c r="D11">
        <f xml:space="preserve"> Agg_inputs!D11</f>
        <v>0</v>
      </c>
      <c r="E11">
        <f xml:space="preserve"> Agg_inputs!E11</f>
        <v>0</v>
      </c>
      <c r="F11">
        <f xml:space="preserve"> Agg_inputs!F11</f>
        <v>0</v>
      </c>
      <c r="G11">
        <f xml:space="preserve"> Agg_inputs!G11</f>
        <v>0</v>
      </c>
      <c r="H11">
        <f xml:space="preserve"> Agg_inputs!H11</f>
        <v>0</v>
      </c>
      <c r="I11">
        <f xml:space="preserve"> Agg_inputs!I11</f>
        <v>0</v>
      </c>
      <c r="J11">
        <f xml:space="preserve"> Agg_inputs!J11</f>
        <v>0</v>
      </c>
      <c r="K11">
        <f xml:space="preserve"> Agg_inputs!K11</f>
        <v>0</v>
      </c>
      <c r="L11">
        <f xml:space="preserve"> Agg_inputs!L11</f>
        <v>0</v>
      </c>
      <c r="M11">
        <f xml:space="preserve"> Agg_inputs!M11</f>
        <v>0</v>
      </c>
      <c r="N11">
        <f xml:space="preserve"> Agg_inputs!N11</f>
        <v>0</v>
      </c>
      <c r="O11">
        <f xml:space="preserve"> Agg_inputs!O11</f>
        <v>0</v>
      </c>
      <c r="P11">
        <f xml:space="preserve"> Agg_inputs!P11</f>
        <v>0</v>
      </c>
      <c r="Q11">
        <f xml:space="preserve"> Agg_inputs!Q11</f>
        <v>0</v>
      </c>
      <c r="R11">
        <f xml:space="preserve"> Agg_inputs!R11</f>
        <v>0</v>
      </c>
      <c r="S11">
        <f xml:space="preserve"> Agg_inputs!S11</f>
        <v>0</v>
      </c>
      <c r="T11">
        <f xml:space="preserve"> Agg_inputs!T11</f>
        <v>0</v>
      </c>
      <c r="U11">
        <f xml:space="preserve"> Agg_inputs!U11</f>
        <v>0</v>
      </c>
      <c r="V11">
        <f xml:space="preserve"> Agg_inputs!V11</f>
        <v>0</v>
      </c>
      <c r="W11">
        <f xml:space="preserve"> Agg_inputs!W11</f>
        <v>0</v>
      </c>
      <c r="X11">
        <f xml:space="preserve"> Agg_inputs!X11</f>
        <v>0</v>
      </c>
      <c r="Y11">
        <f xml:space="preserve"> Agg_inputs!Y11</f>
        <v>0</v>
      </c>
      <c r="Z11">
        <f xml:space="preserve"> Agg_inputs!Z11</f>
        <v>0</v>
      </c>
      <c r="AA11">
        <f xml:space="preserve"> Agg_inputs!AA11</f>
        <v>0</v>
      </c>
      <c r="AB11">
        <f xml:space="preserve"> Agg_inputs!AB11</f>
        <v>0</v>
      </c>
      <c r="AC11">
        <f xml:space="preserve"> Agg_inputs!AC11</f>
        <v>0</v>
      </c>
      <c r="AD11">
        <f xml:space="preserve"> Agg_inputs!AD11</f>
        <v>0</v>
      </c>
      <c r="AE11">
        <f xml:space="preserve"> Agg_inputs!AE11</f>
        <v>0</v>
      </c>
      <c r="AF11">
        <f xml:space="preserve"> Agg_inputs!AF11</f>
        <v>0</v>
      </c>
      <c r="AG11">
        <f xml:space="preserve"> Agg_inputs!AG11</f>
        <v>0</v>
      </c>
      <c r="AH11">
        <f xml:space="preserve"> Agg_inputs!AH11</f>
        <v>0</v>
      </c>
      <c r="AI11">
        <f xml:space="preserve"> Agg_inputs!AI11</f>
        <v>0</v>
      </c>
      <c r="AJ11">
        <f xml:space="preserve"> Agg_inputs!AJ11</f>
        <v>0</v>
      </c>
      <c r="AK11">
        <f xml:space="preserve"> Agg_inputs!AK11</f>
        <v>0</v>
      </c>
      <c r="AL11">
        <f xml:space="preserve"> Agg_inputs!AL11</f>
        <v>0</v>
      </c>
      <c r="AM11">
        <f xml:space="preserve"> Agg_inputs!AM11</f>
        <v>0</v>
      </c>
      <c r="AN11">
        <f xml:space="preserve"> Agg_inputs!AN11</f>
        <v>0</v>
      </c>
      <c r="AO11">
        <f xml:space="preserve"> Agg_inputs!AO11</f>
        <v>0</v>
      </c>
      <c r="AP11">
        <f xml:space="preserve"> Agg_inputs!AP11</f>
        <v>0</v>
      </c>
      <c r="AQ11">
        <f xml:space="preserve"> Agg_inputs!AQ11</f>
        <v>0</v>
      </c>
      <c r="AR11">
        <f xml:space="preserve"> Agg_inputs!AR11</f>
        <v>0</v>
      </c>
      <c r="AS11">
        <f xml:space="preserve"> Agg_inputs!AS11</f>
        <v>0</v>
      </c>
      <c r="AT11">
        <f xml:space="preserve"> Agg_inputs!AT11</f>
        <v>0</v>
      </c>
      <c r="AU11">
        <f xml:space="preserve"> Agg_inputs!AU11</f>
        <v>0</v>
      </c>
      <c r="AV11">
        <f xml:space="preserve"> Agg_inputs!AV11</f>
        <v>0</v>
      </c>
      <c r="AW11">
        <f xml:space="preserve"> Agg_inputs!AW11</f>
        <v>0</v>
      </c>
      <c r="AX11">
        <f xml:space="preserve"> Agg_inputs!AX11</f>
        <v>0</v>
      </c>
      <c r="AY11">
        <f xml:space="preserve"> Agg_inputs!AY11</f>
        <v>0</v>
      </c>
      <c r="AZ11">
        <f xml:space="preserve"> Agg_inputs!AZ11</f>
        <v>0</v>
      </c>
      <c r="BA11">
        <f xml:space="preserve"> Agg_inputs!BA11</f>
        <v>0</v>
      </c>
      <c r="BB11">
        <f xml:space="preserve"> Agg_inputs!BB11</f>
        <v>0</v>
      </c>
      <c r="BC11">
        <f xml:space="preserve"> Agg_inputs!BC11</f>
        <v>0</v>
      </c>
      <c r="BD11">
        <f xml:space="preserve"> Agg_inputs!BD11</f>
        <v>0</v>
      </c>
      <c r="BE11">
        <f xml:space="preserve"> Agg_inputs!BE11</f>
        <v>0</v>
      </c>
      <c r="BF11">
        <f xml:space="preserve"> Agg_inputs!BF11</f>
        <v>0</v>
      </c>
      <c r="BG11">
        <f xml:space="preserve"> Agg_inputs!BG11</f>
        <v>0</v>
      </c>
      <c r="BH11">
        <f xml:space="preserve"> Agg_inputs!BH11</f>
        <v>0</v>
      </c>
      <c r="BI11">
        <f xml:space="preserve"> Agg_inputs!BI11</f>
        <v>0</v>
      </c>
      <c r="BJ11">
        <f xml:space="preserve"> Agg_inputs!BJ11</f>
        <v>0</v>
      </c>
      <c r="BK11">
        <f xml:space="preserve"> Agg_inputs!BK11</f>
        <v>0</v>
      </c>
      <c r="BL11">
        <f xml:space="preserve"> Agg_inputs!BL11</f>
        <v>0</v>
      </c>
      <c r="BM11">
        <f xml:space="preserve"> Agg_inputs!BM11</f>
        <v>0</v>
      </c>
      <c r="BN11">
        <f xml:space="preserve"> Agg_inputs!BN11</f>
        <v>0</v>
      </c>
      <c r="BO11">
        <f xml:space="preserve"> Agg_inputs!BO11</f>
        <v>0</v>
      </c>
      <c r="BP11">
        <f xml:space="preserve"> Agg_inputs!BP11</f>
        <v>0</v>
      </c>
      <c r="BQ11">
        <f xml:space="preserve"> Agg_inputs!BQ11</f>
        <v>0</v>
      </c>
      <c r="BR11">
        <f xml:space="preserve"> Agg_inputs!BR11</f>
        <v>0</v>
      </c>
      <c r="BS11">
        <f xml:space="preserve"> Agg_inputs!BS11</f>
        <v>0</v>
      </c>
      <c r="BT11">
        <f xml:space="preserve"> Agg_inputs!BT11</f>
        <v>0</v>
      </c>
      <c r="BU11">
        <f xml:space="preserve"> Agg_inputs!BU11</f>
        <v>0</v>
      </c>
      <c r="BV11">
        <f xml:space="preserve"> Agg_inputs!BV11</f>
        <v>0</v>
      </c>
      <c r="BW11">
        <f xml:space="preserve"> Agg_inputs!BW11</f>
        <v>0</v>
      </c>
      <c r="BX11">
        <f xml:space="preserve"> Agg_inputs!BX11</f>
        <v>0</v>
      </c>
      <c r="BY11">
        <f xml:space="preserve"> Agg_inputs!BY11</f>
        <v>0</v>
      </c>
      <c r="BZ11">
        <f xml:space="preserve"> Agg_inputs!BZ11</f>
        <v>0</v>
      </c>
      <c r="CA11">
        <f xml:space="preserve"> Agg_inputs!CA11</f>
        <v>0</v>
      </c>
      <c r="CB11">
        <f xml:space="preserve"> Agg_inputs!CB11</f>
        <v>0</v>
      </c>
      <c r="CC11">
        <f xml:space="preserve"> Agg_inputs!CC11</f>
        <v>0</v>
      </c>
      <c r="CD11">
        <f xml:space="preserve"> Agg_inputs!CD11</f>
        <v>0</v>
      </c>
      <c r="CE11">
        <f xml:space="preserve"> Agg_inputs!CE11</f>
        <v>0</v>
      </c>
      <c r="CF11">
        <f xml:space="preserve"> Agg_inputs!CF11</f>
        <v>0</v>
      </c>
      <c r="CG11">
        <f xml:space="preserve"> Agg_inputs!CG11</f>
        <v>0</v>
      </c>
      <c r="CH11">
        <f xml:space="preserve"> Agg_inputs!CH11</f>
        <v>0</v>
      </c>
      <c r="CI11">
        <f xml:space="preserve"> Agg_inputs!CI11</f>
        <v>0</v>
      </c>
      <c r="CJ11">
        <f xml:space="preserve"> Agg_inputs!CJ11</f>
        <v>0</v>
      </c>
      <c r="CK11">
        <f xml:space="preserve"> Agg_inputs!CK11</f>
        <v>0</v>
      </c>
      <c r="CL11">
        <f xml:space="preserve"> Agg_inputs!CL11</f>
        <v>0</v>
      </c>
      <c r="CM11">
        <f xml:space="preserve"> Agg_inputs!CM11</f>
        <v>0</v>
      </c>
      <c r="CN11">
        <f xml:space="preserve"> Agg_inputs!CN11</f>
        <v>0</v>
      </c>
      <c r="CO11">
        <f xml:space="preserve"> Agg_inputs!CO11</f>
        <v>0</v>
      </c>
      <c r="CP11">
        <f xml:space="preserve"> Agg_inputs!CP11</f>
        <v>0</v>
      </c>
      <c r="CQ11">
        <f xml:space="preserve"> Agg_inputs!CQ11</f>
        <v>0</v>
      </c>
      <c r="CR11">
        <f xml:space="preserve"> Agg_inputs!CR11</f>
        <v>0</v>
      </c>
      <c r="CS11">
        <f xml:space="preserve"> Agg_inputs!CS11</f>
        <v>0</v>
      </c>
      <c r="CT11">
        <f xml:space="preserve"> Agg_inputs!CT11</f>
        <v>0</v>
      </c>
      <c r="CU11">
        <f xml:space="preserve"> Agg_inputs!CU11</f>
        <v>0</v>
      </c>
      <c r="CV11">
        <f xml:space="preserve"> Agg_inputs!CV11</f>
        <v>0</v>
      </c>
      <c r="CW11">
        <f xml:space="preserve"> Agg_inputs!CW11</f>
        <v>0</v>
      </c>
      <c r="CX11">
        <f xml:space="preserve"> Agg_inputs!CX11</f>
        <v>0</v>
      </c>
      <c r="CY11">
        <f xml:space="preserve"> Agg_inputs!CY11</f>
        <v>0</v>
      </c>
      <c r="CZ11">
        <f xml:space="preserve"> Agg_inputs!CZ11</f>
        <v>0</v>
      </c>
      <c r="DA11">
        <f xml:space="preserve"> Agg_inputs!DA11</f>
        <v>0</v>
      </c>
      <c r="DB11">
        <f xml:space="preserve"> Agg_inputs!DB11</f>
        <v>0</v>
      </c>
      <c r="DC11">
        <f xml:space="preserve"> Agg_inputs!DC11</f>
        <v>0</v>
      </c>
      <c r="DD11">
        <f xml:space="preserve"> Agg_inputs!DD11</f>
        <v>0</v>
      </c>
      <c r="DE11">
        <f xml:space="preserve"> Agg_inputs!DE11</f>
        <v>0</v>
      </c>
      <c r="DF11">
        <f xml:space="preserve"> Agg_inputs!DF11</f>
        <v>0</v>
      </c>
      <c r="DG11">
        <f xml:space="preserve"> Agg_inputs!DG11</f>
        <v>0</v>
      </c>
      <c r="DH11">
        <f xml:space="preserve"> Agg_inputs!DH11</f>
        <v>0</v>
      </c>
      <c r="DI11">
        <f xml:space="preserve"> Agg_inputs!DI11</f>
        <v>0</v>
      </c>
      <c r="DJ11">
        <f xml:space="preserve"> Agg_inputs!DJ11</f>
        <v>0</v>
      </c>
      <c r="DK11">
        <f xml:space="preserve"> Agg_inputs!DK11</f>
        <v>0</v>
      </c>
      <c r="DL11">
        <f xml:space="preserve"> Agg_inputs!DL11</f>
        <v>0</v>
      </c>
      <c r="DM11">
        <f xml:space="preserve"> Agg_inputs!DM11</f>
        <v>0</v>
      </c>
      <c r="DN11">
        <f xml:space="preserve"> Agg_inputs!DN11</f>
        <v>0</v>
      </c>
      <c r="DO11">
        <f xml:space="preserve"> Agg_inputs!DO11</f>
        <v>0</v>
      </c>
      <c r="DP11">
        <f xml:space="preserve"> Agg_inputs!DP11</f>
        <v>0</v>
      </c>
      <c r="DQ11">
        <f xml:space="preserve"> Agg_inputs!DQ11</f>
        <v>0</v>
      </c>
      <c r="DR11">
        <f xml:space="preserve"> Agg_inputs!DR11</f>
        <v>0</v>
      </c>
      <c r="DS11">
        <f xml:space="preserve"> Agg_inputs!DS11</f>
        <v>0</v>
      </c>
      <c r="DT11">
        <f xml:space="preserve"> Agg_inputs!DT11</f>
        <v>0</v>
      </c>
      <c r="DU11">
        <f xml:space="preserve"> Agg_inputs!DU11</f>
        <v>0</v>
      </c>
      <c r="DV11">
        <f xml:space="preserve"> Agg_inputs!DV11</f>
        <v>0</v>
      </c>
      <c r="DW11">
        <f xml:space="preserve"> Agg_inputs!DW11</f>
        <v>0</v>
      </c>
      <c r="DX11">
        <f xml:space="preserve"> Agg_inputs!DX11</f>
        <v>0</v>
      </c>
      <c r="DY11">
        <f xml:space="preserve"> Agg_inputs!DY11</f>
        <v>0</v>
      </c>
      <c r="DZ11">
        <f xml:space="preserve"> Agg_inputs!DZ11</f>
        <v>0</v>
      </c>
      <c r="EA11">
        <f xml:space="preserve"> Agg_inputs!EA11</f>
        <v>0</v>
      </c>
      <c r="EB11">
        <f xml:space="preserve"> Agg_inputs!EB11</f>
        <v>0</v>
      </c>
      <c r="EC11">
        <f xml:space="preserve"> Agg_inputs!EC11</f>
        <v>0</v>
      </c>
      <c r="ED11">
        <f xml:space="preserve"> Agg_inputs!ED11</f>
        <v>0</v>
      </c>
      <c r="EE11">
        <f xml:space="preserve"> Agg_inputs!EE11</f>
        <v>0</v>
      </c>
      <c r="EF11">
        <f xml:space="preserve"> Agg_inputs!EF11</f>
        <v>0</v>
      </c>
      <c r="EG11">
        <f xml:space="preserve"> Agg_inputs!EG11</f>
        <v>0</v>
      </c>
      <c r="EH11">
        <f xml:space="preserve"> Agg_inputs!EH11</f>
        <v>0</v>
      </c>
      <c r="EI11">
        <f xml:space="preserve"> Agg_inputs!EI11</f>
        <v>0</v>
      </c>
      <c r="EJ11">
        <f xml:space="preserve"> Agg_inputs!EJ11</f>
        <v>0</v>
      </c>
      <c r="EK11">
        <f xml:space="preserve"> Agg_inputs!EK11</f>
        <v>0</v>
      </c>
      <c r="EL11">
        <f xml:space="preserve"> Agg_inputs!EL11</f>
        <v>0</v>
      </c>
      <c r="EM11">
        <f xml:space="preserve"> Agg_inputs!EM11</f>
        <v>0</v>
      </c>
      <c r="EN11">
        <f xml:space="preserve"> Agg_inputs!EN11</f>
        <v>0</v>
      </c>
      <c r="EO11">
        <f xml:space="preserve"> Agg_inputs!EO11</f>
        <v>0</v>
      </c>
      <c r="EP11">
        <f xml:space="preserve"> Agg_inputs!EP11</f>
        <v>0</v>
      </c>
      <c r="EQ11">
        <f xml:space="preserve"> Agg_inputs!EQ11</f>
        <v>0</v>
      </c>
      <c r="ER11">
        <f xml:space="preserve"> Agg_inputs!ER11</f>
        <v>0</v>
      </c>
      <c r="ES11">
        <f xml:space="preserve"> Agg_inputs!ES11</f>
        <v>0</v>
      </c>
      <c r="ET11">
        <f xml:space="preserve"> Agg_inputs!ET11</f>
        <v>0</v>
      </c>
      <c r="EU11">
        <f xml:space="preserve"> Agg_inputs!EU11</f>
        <v>0</v>
      </c>
      <c r="EV11">
        <f xml:space="preserve"> Agg_inputs!EV11</f>
        <v>0</v>
      </c>
      <c r="EW11">
        <f xml:space="preserve"> Agg_inputs!EW11</f>
        <v>0</v>
      </c>
      <c r="EX11">
        <f xml:space="preserve"> Agg_inputs!EX11</f>
        <v>0</v>
      </c>
      <c r="EY11">
        <f xml:space="preserve"> Agg_inputs!EY11</f>
        <v>0</v>
      </c>
      <c r="EZ11">
        <f xml:space="preserve"> Agg_inputs!EZ11</f>
        <v>0</v>
      </c>
      <c r="FA11">
        <f xml:space="preserve"> Agg_inputs!FA11</f>
        <v>0</v>
      </c>
      <c r="FB11">
        <f xml:space="preserve"> Agg_inputs!FB11</f>
        <v>0</v>
      </c>
      <c r="FC11">
        <f xml:space="preserve"> Agg_inputs!FC11</f>
        <v>0</v>
      </c>
      <c r="FD11">
        <f xml:space="preserve"> Agg_inputs!FD11</f>
        <v>0</v>
      </c>
      <c r="FE11">
        <f xml:space="preserve"> Agg_inputs!FE11</f>
        <v>0</v>
      </c>
      <c r="FF11">
        <f xml:space="preserve"> Agg_inputs!FF11</f>
        <v>0</v>
      </c>
      <c r="FG11">
        <f xml:space="preserve"> Agg_inputs!FG11</f>
        <v>0</v>
      </c>
      <c r="FH11">
        <f xml:space="preserve"> EIA_supp!$Q$30* GTAP_names!$DM11</f>
        <v>0</v>
      </c>
      <c r="FI11">
        <f xml:space="preserve"> EIA_supp!$Q$31* GTAP_names!$DM11</f>
        <v>0</v>
      </c>
      <c r="FJ11">
        <f xml:space="preserve"> Agg_inputs!DU11</f>
        <v>0</v>
      </c>
      <c r="FK11">
        <f t="shared" si="0"/>
        <v>0</v>
      </c>
      <c r="FL11">
        <f>Agg_inputs!CS11</f>
        <v>0</v>
      </c>
      <c r="FM11">
        <f xml:space="preserve"> EIA_supp!$Q$32* GTAP_names!$DM11</f>
        <v>0</v>
      </c>
      <c r="FN11">
        <f xml:space="preserve"> EIA_supp!$Q$5*$DN11</f>
        <v>0</v>
      </c>
      <c r="FO11">
        <f xml:space="preserve"> EIA_supp!$Q$7*$DN11</f>
        <v>0</v>
      </c>
      <c r="FP11">
        <f xml:space="preserve"> EIA_supp!$Q$6*$DN11</f>
        <v>0</v>
      </c>
      <c r="FQ11">
        <f xml:space="preserve"> EIA_supp!$Q$8*$DN11</f>
        <v>0</v>
      </c>
      <c r="FR11">
        <f t="shared" si="1"/>
        <v>0</v>
      </c>
      <c r="FS11">
        <f t="shared" si="2"/>
        <v>0</v>
      </c>
      <c r="FT11">
        <f t="shared" si="3"/>
        <v>0</v>
      </c>
      <c r="FU11">
        <f t="shared" si="4"/>
        <v>0</v>
      </c>
      <c r="FV11">
        <f t="shared" si="5"/>
        <v>0</v>
      </c>
      <c r="FW11">
        <f t="shared" si="6"/>
        <v>0</v>
      </c>
      <c r="FX11">
        <f t="shared" si="7"/>
        <v>0</v>
      </c>
      <c r="FY11">
        <f t="shared" si="8"/>
        <v>0</v>
      </c>
      <c r="FZ11">
        <f xml:space="preserve"> EIA_supp!$Q$14* GTAP_names!$DL11</f>
        <v>0</v>
      </c>
      <c r="GA11">
        <f xml:space="preserve"> EIA_supp!$Q$15* GTAP_names!$DL11</f>
        <v>0</v>
      </c>
      <c r="GB11">
        <f t="shared" si="9"/>
        <v>0</v>
      </c>
      <c r="GC11">
        <f t="shared" si="10"/>
        <v>0</v>
      </c>
      <c r="GD11">
        <f t="shared" si="11"/>
        <v>0</v>
      </c>
      <c r="GE11">
        <f xml:space="preserve"> EIA_supp!$Q$22* GTAP_names!$DL11</f>
        <v>0</v>
      </c>
      <c r="GF11">
        <f t="shared" si="12"/>
        <v>0</v>
      </c>
      <c r="GG11">
        <f t="shared" si="13"/>
        <v>0</v>
      </c>
      <c r="GH11">
        <f xml:space="preserve"> EIA_supp!$Q$21* GTAP_names!$DL11</f>
        <v>0</v>
      </c>
      <c r="GI11">
        <v>0</v>
      </c>
      <c r="GJ11">
        <f xml:space="preserve"> EIA_supp!$Q$29* GTAP_names!$DM11</f>
        <v>0</v>
      </c>
      <c r="GK11">
        <f xml:space="preserve"> EIA_supp!$Q$9*$DN11</f>
        <v>0</v>
      </c>
      <c r="GL11">
        <f xml:space="preserve"> EIA_supp!$Q$16* GTAP_names!$DL11</f>
        <v>0</v>
      </c>
      <c r="GM11">
        <v>0</v>
      </c>
      <c r="GN11">
        <f xml:space="preserve"> EIA_supp!$Q$18* GTAP_names!$DL11</f>
        <v>0</v>
      </c>
      <c r="GO11">
        <f xml:space="preserve"> EIA_supp!$Q$19* GTAP_names!$DL11</f>
        <v>0</v>
      </c>
      <c r="GP11">
        <f xml:space="preserve"> EIA_supp!$Q$20* GTAP_names!$DL11</f>
        <v>0</v>
      </c>
      <c r="GQ11">
        <f xml:space="preserve"> EIA_supp!$Q$23* GTAP_names!$DL11</f>
        <v>0</v>
      </c>
      <c r="GR11">
        <f xml:space="preserve"> EIA_supp!$Q$24* GTAP_names!$DL11</f>
        <v>0</v>
      </c>
    </row>
    <row r="12" spans="1:200" x14ac:dyDescent="0.25">
      <c r="A12" t="str">
        <f xml:space="preserve"> Agg_inputs!A12</f>
        <v>export</v>
      </c>
      <c r="B12">
        <f xml:space="preserve"> Agg_inputs!B12</f>
        <v>0</v>
      </c>
      <c r="C12">
        <f xml:space="preserve"> Agg_inputs!C12</f>
        <v>0</v>
      </c>
      <c r="D12">
        <f xml:space="preserve"> Agg_inputs!D12</f>
        <v>0</v>
      </c>
      <c r="E12">
        <f xml:space="preserve"> Agg_inputs!E12</f>
        <v>0</v>
      </c>
      <c r="F12">
        <f xml:space="preserve"> Agg_inputs!F12</f>
        <v>0</v>
      </c>
      <c r="G12">
        <f xml:space="preserve"> Agg_inputs!G12</f>
        <v>0</v>
      </c>
      <c r="H12">
        <f xml:space="preserve"> Agg_inputs!H12</f>
        <v>0</v>
      </c>
      <c r="I12">
        <f xml:space="preserve"> Agg_inputs!I12</f>
        <v>0</v>
      </c>
      <c r="J12">
        <f xml:space="preserve"> Agg_inputs!J12</f>
        <v>0</v>
      </c>
      <c r="K12">
        <f xml:space="preserve"> Agg_inputs!K12</f>
        <v>0</v>
      </c>
      <c r="L12">
        <f xml:space="preserve"> Agg_inputs!L12</f>
        <v>0</v>
      </c>
      <c r="M12">
        <f xml:space="preserve"> Agg_inputs!M12</f>
        <v>0</v>
      </c>
      <c r="N12">
        <f xml:space="preserve"> Agg_inputs!N12</f>
        <v>0</v>
      </c>
      <c r="O12">
        <f xml:space="preserve"> Agg_inputs!O12</f>
        <v>0</v>
      </c>
      <c r="P12">
        <f xml:space="preserve"> Agg_inputs!P12</f>
        <v>0</v>
      </c>
      <c r="Q12">
        <f xml:space="preserve"> Agg_inputs!Q12</f>
        <v>0</v>
      </c>
      <c r="R12">
        <f xml:space="preserve"> Agg_inputs!R12</f>
        <v>0</v>
      </c>
      <c r="S12">
        <f xml:space="preserve"> Agg_inputs!S12</f>
        <v>0</v>
      </c>
      <c r="T12">
        <f xml:space="preserve"> Agg_inputs!T12</f>
        <v>0</v>
      </c>
      <c r="U12">
        <f xml:space="preserve"> Agg_inputs!U12</f>
        <v>0</v>
      </c>
      <c r="V12">
        <f xml:space="preserve"> Agg_inputs!V12</f>
        <v>0</v>
      </c>
      <c r="W12">
        <f xml:space="preserve"> Agg_inputs!W12</f>
        <v>0</v>
      </c>
      <c r="X12">
        <f xml:space="preserve"> Agg_inputs!X12</f>
        <v>0</v>
      </c>
      <c r="Y12">
        <f xml:space="preserve"> Agg_inputs!Y12</f>
        <v>0</v>
      </c>
      <c r="Z12">
        <f xml:space="preserve"> Agg_inputs!Z12</f>
        <v>0</v>
      </c>
      <c r="AA12">
        <f xml:space="preserve"> Agg_inputs!AA12</f>
        <v>0</v>
      </c>
      <c r="AB12">
        <f xml:space="preserve"> Agg_inputs!AB12</f>
        <v>0</v>
      </c>
      <c r="AC12">
        <f xml:space="preserve"> Agg_inputs!AC12</f>
        <v>0</v>
      </c>
      <c r="AD12">
        <f xml:space="preserve"> Agg_inputs!AD12</f>
        <v>0</v>
      </c>
      <c r="AE12">
        <f xml:space="preserve"> Agg_inputs!AE12</f>
        <v>0</v>
      </c>
      <c r="AF12">
        <f xml:space="preserve"> Agg_inputs!AF12</f>
        <v>0</v>
      </c>
      <c r="AG12">
        <f xml:space="preserve"> Agg_inputs!AG12</f>
        <v>0</v>
      </c>
      <c r="AH12">
        <f xml:space="preserve"> Agg_inputs!AH12</f>
        <v>0</v>
      </c>
      <c r="AI12">
        <f xml:space="preserve"> Agg_inputs!AI12</f>
        <v>0</v>
      </c>
      <c r="AJ12">
        <f xml:space="preserve"> Agg_inputs!AJ12</f>
        <v>0</v>
      </c>
      <c r="AK12">
        <f xml:space="preserve"> Agg_inputs!AK12</f>
        <v>0</v>
      </c>
      <c r="AL12">
        <f xml:space="preserve"> Agg_inputs!AL12</f>
        <v>0</v>
      </c>
      <c r="AM12">
        <f xml:space="preserve"> Agg_inputs!AM12</f>
        <v>0</v>
      </c>
      <c r="AN12">
        <f xml:space="preserve"> Agg_inputs!AN12</f>
        <v>0</v>
      </c>
      <c r="AO12">
        <f xml:space="preserve"> Agg_inputs!AO12</f>
        <v>0</v>
      </c>
      <c r="AP12">
        <f xml:space="preserve"> Agg_inputs!AP12</f>
        <v>0</v>
      </c>
      <c r="AQ12">
        <f xml:space="preserve"> Agg_inputs!AQ12</f>
        <v>0</v>
      </c>
      <c r="AR12">
        <f xml:space="preserve"> Agg_inputs!AR12</f>
        <v>0</v>
      </c>
      <c r="AS12">
        <f xml:space="preserve"> Agg_inputs!AS12</f>
        <v>0</v>
      </c>
      <c r="AT12">
        <f xml:space="preserve"> Agg_inputs!AT12</f>
        <v>0</v>
      </c>
      <c r="AU12">
        <f xml:space="preserve"> Agg_inputs!AU12</f>
        <v>0</v>
      </c>
      <c r="AV12">
        <f xml:space="preserve"> Agg_inputs!AV12</f>
        <v>0</v>
      </c>
      <c r="AW12">
        <f xml:space="preserve"> Agg_inputs!AW12</f>
        <v>0</v>
      </c>
      <c r="AX12">
        <f xml:space="preserve"> Agg_inputs!AX12</f>
        <v>0</v>
      </c>
      <c r="AY12">
        <f xml:space="preserve"> Agg_inputs!AY12</f>
        <v>0</v>
      </c>
      <c r="AZ12">
        <f xml:space="preserve"> Agg_inputs!AZ12</f>
        <v>0</v>
      </c>
      <c r="BA12">
        <f xml:space="preserve"> Agg_inputs!BA12</f>
        <v>0</v>
      </c>
      <c r="BB12">
        <f xml:space="preserve"> Agg_inputs!BB12</f>
        <v>0</v>
      </c>
      <c r="BC12">
        <f xml:space="preserve"> Agg_inputs!BC12</f>
        <v>0</v>
      </c>
      <c r="BD12">
        <f xml:space="preserve"> Agg_inputs!BD12</f>
        <v>0</v>
      </c>
      <c r="BE12">
        <f xml:space="preserve"> Agg_inputs!BE12</f>
        <v>0</v>
      </c>
      <c r="BF12">
        <f xml:space="preserve"> Agg_inputs!BF12</f>
        <v>0</v>
      </c>
      <c r="BG12">
        <f xml:space="preserve"> Agg_inputs!BG12</f>
        <v>0</v>
      </c>
      <c r="BH12">
        <f xml:space="preserve"> Agg_inputs!BH12</f>
        <v>0</v>
      </c>
      <c r="BI12">
        <f xml:space="preserve"> Agg_inputs!BI12</f>
        <v>0</v>
      </c>
      <c r="BJ12">
        <f xml:space="preserve"> Agg_inputs!BJ12</f>
        <v>0</v>
      </c>
      <c r="BK12">
        <f xml:space="preserve"> Agg_inputs!BK12</f>
        <v>0</v>
      </c>
      <c r="BL12">
        <f xml:space="preserve"> Agg_inputs!BL12</f>
        <v>0</v>
      </c>
      <c r="BM12">
        <f xml:space="preserve"> Agg_inputs!BM12</f>
        <v>0</v>
      </c>
      <c r="BN12">
        <f xml:space="preserve"> Agg_inputs!BN12</f>
        <v>0</v>
      </c>
      <c r="BO12">
        <f xml:space="preserve"> Agg_inputs!BO12</f>
        <v>0</v>
      </c>
      <c r="BP12">
        <f xml:space="preserve"> Agg_inputs!BP12</f>
        <v>0</v>
      </c>
      <c r="BQ12">
        <f xml:space="preserve"> Agg_inputs!BQ12</f>
        <v>0</v>
      </c>
      <c r="BR12">
        <f xml:space="preserve"> Agg_inputs!BR12</f>
        <v>0</v>
      </c>
      <c r="BS12">
        <f xml:space="preserve"> Agg_inputs!BS12</f>
        <v>0</v>
      </c>
      <c r="BT12">
        <f xml:space="preserve"> Agg_inputs!BT12</f>
        <v>0</v>
      </c>
      <c r="BU12">
        <f xml:space="preserve"> Agg_inputs!BU12</f>
        <v>0</v>
      </c>
      <c r="BV12">
        <f xml:space="preserve"> Agg_inputs!BV12</f>
        <v>0</v>
      </c>
      <c r="BW12">
        <f xml:space="preserve"> Agg_inputs!BW12</f>
        <v>0</v>
      </c>
      <c r="BX12">
        <f xml:space="preserve"> Agg_inputs!BX12</f>
        <v>0</v>
      </c>
      <c r="BY12">
        <f xml:space="preserve"> Agg_inputs!BY12</f>
        <v>0</v>
      </c>
      <c r="BZ12">
        <f xml:space="preserve"> Agg_inputs!BZ12</f>
        <v>0</v>
      </c>
      <c r="CA12">
        <f xml:space="preserve"> Agg_inputs!CA12</f>
        <v>0</v>
      </c>
      <c r="CB12">
        <f xml:space="preserve"> Agg_inputs!CB12</f>
        <v>0</v>
      </c>
      <c r="CC12">
        <f xml:space="preserve"> Agg_inputs!CC12</f>
        <v>0</v>
      </c>
      <c r="CD12">
        <f xml:space="preserve"> Agg_inputs!CD12</f>
        <v>0</v>
      </c>
      <c r="CE12">
        <f xml:space="preserve"> Agg_inputs!CE12</f>
        <v>0</v>
      </c>
      <c r="CF12">
        <f xml:space="preserve"> Agg_inputs!CF12</f>
        <v>0</v>
      </c>
      <c r="CG12">
        <f xml:space="preserve"> Agg_inputs!CG12</f>
        <v>0</v>
      </c>
      <c r="CH12">
        <f xml:space="preserve"> Agg_inputs!CH12</f>
        <v>0</v>
      </c>
      <c r="CI12">
        <f xml:space="preserve"> Agg_inputs!CI12</f>
        <v>0</v>
      </c>
      <c r="CJ12">
        <f xml:space="preserve"> Agg_inputs!CJ12</f>
        <v>0</v>
      </c>
      <c r="CK12">
        <f xml:space="preserve"> Agg_inputs!CK12</f>
        <v>0</v>
      </c>
      <c r="CL12">
        <f xml:space="preserve"> Agg_inputs!CL12</f>
        <v>0</v>
      </c>
      <c r="CM12">
        <f xml:space="preserve"> Agg_inputs!CM12</f>
        <v>0</v>
      </c>
      <c r="CN12">
        <f xml:space="preserve"> Agg_inputs!CN12</f>
        <v>0</v>
      </c>
      <c r="CO12">
        <f xml:space="preserve"> Agg_inputs!CO12</f>
        <v>0</v>
      </c>
      <c r="CP12">
        <f xml:space="preserve"> Agg_inputs!CP12</f>
        <v>0</v>
      </c>
      <c r="CQ12">
        <f xml:space="preserve"> Agg_inputs!CQ12</f>
        <v>0</v>
      </c>
      <c r="CR12">
        <f xml:space="preserve"> Agg_inputs!CR12</f>
        <v>0</v>
      </c>
      <c r="CS12">
        <f xml:space="preserve"> Agg_inputs!CS12</f>
        <v>0</v>
      </c>
      <c r="CT12">
        <f xml:space="preserve"> Agg_inputs!CT12</f>
        <v>0</v>
      </c>
      <c r="CU12">
        <f xml:space="preserve"> Agg_inputs!CU12</f>
        <v>0</v>
      </c>
      <c r="CV12">
        <f xml:space="preserve"> Agg_inputs!CV12</f>
        <v>0</v>
      </c>
      <c r="CW12">
        <f xml:space="preserve"> Agg_inputs!CW12</f>
        <v>0</v>
      </c>
      <c r="CX12">
        <f xml:space="preserve"> Agg_inputs!CX12</f>
        <v>0</v>
      </c>
      <c r="CY12">
        <f xml:space="preserve"> Agg_inputs!CY12</f>
        <v>0</v>
      </c>
      <c r="CZ12">
        <f xml:space="preserve"> Agg_inputs!CZ12</f>
        <v>0</v>
      </c>
      <c r="DA12">
        <f xml:space="preserve"> Agg_inputs!DA12</f>
        <v>0</v>
      </c>
      <c r="DB12">
        <f xml:space="preserve"> Agg_inputs!DB12</f>
        <v>0</v>
      </c>
      <c r="DC12">
        <f xml:space="preserve"> Agg_inputs!DC12</f>
        <v>0</v>
      </c>
      <c r="DD12">
        <f xml:space="preserve"> Agg_inputs!DD12</f>
        <v>0</v>
      </c>
      <c r="DE12">
        <f xml:space="preserve"> Agg_inputs!DE12</f>
        <v>0</v>
      </c>
      <c r="DF12">
        <f xml:space="preserve"> Agg_inputs!DF12</f>
        <v>0</v>
      </c>
      <c r="DG12">
        <f xml:space="preserve"> Agg_inputs!DG12</f>
        <v>0</v>
      </c>
      <c r="DH12">
        <f xml:space="preserve"> Agg_inputs!DH12</f>
        <v>0</v>
      </c>
      <c r="DI12">
        <f xml:space="preserve"> Agg_inputs!DI12</f>
        <v>0</v>
      </c>
      <c r="DJ12">
        <f xml:space="preserve"> Agg_inputs!DJ12</f>
        <v>0</v>
      </c>
      <c r="DK12">
        <f xml:space="preserve"> Agg_inputs!DK12</f>
        <v>0</v>
      </c>
      <c r="DL12">
        <f xml:space="preserve"> Agg_inputs!DL12</f>
        <v>0</v>
      </c>
      <c r="DM12">
        <f xml:space="preserve"> Agg_inputs!DM12</f>
        <v>0</v>
      </c>
      <c r="DN12">
        <f xml:space="preserve"> Agg_inputs!DN12</f>
        <v>0</v>
      </c>
      <c r="DO12">
        <f xml:space="preserve"> Agg_inputs!DO12</f>
        <v>0</v>
      </c>
      <c r="DP12">
        <f xml:space="preserve"> Agg_inputs!DP12</f>
        <v>0</v>
      </c>
      <c r="DQ12">
        <f xml:space="preserve"> Agg_inputs!DQ12</f>
        <v>0</v>
      </c>
      <c r="DR12">
        <f xml:space="preserve"> Agg_inputs!DR12</f>
        <v>0</v>
      </c>
      <c r="DS12">
        <f xml:space="preserve"> Agg_inputs!DS12</f>
        <v>0</v>
      </c>
      <c r="DT12">
        <f xml:space="preserve"> Agg_inputs!DT12</f>
        <v>0</v>
      </c>
      <c r="DU12">
        <f xml:space="preserve"> Agg_inputs!DU12</f>
        <v>0</v>
      </c>
      <c r="DV12">
        <f xml:space="preserve"> Agg_inputs!DV12</f>
        <v>0</v>
      </c>
      <c r="DW12">
        <f xml:space="preserve"> Agg_inputs!DW12</f>
        <v>0</v>
      </c>
      <c r="DX12">
        <f xml:space="preserve"> Agg_inputs!DX12</f>
        <v>0</v>
      </c>
      <c r="DY12">
        <f xml:space="preserve"> Agg_inputs!DY12</f>
        <v>0</v>
      </c>
      <c r="DZ12">
        <f xml:space="preserve"> Agg_inputs!DZ12</f>
        <v>0</v>
      </c>
      <c r="EA12">
        <f xml:space="preserve"> Agg_inputs!EA12</f>
        <v>0</v>
      </c>
      <c r="EB12">
        <f xml:space="preserve"> Agg_inputs!EB12</f>
        <v>0</v>
      </c>
      <c r="EC12">
        <f xml:space="preserve"> Agg_inputs!EC12</f>
        <v>0</v>
      </c>
      <c r="ED12">
        <f xml:space="preserve"> Agg_inputs!ED12</f>
        <v>0</v>
      </c>
      <c r="EE12">
        <f xml:space="preserve"> Agg_inputs!EE12</f>
        <v>0</v>
      </c>
      <c r="EF12">
        <f xml:space="preserve"> Agg_inputs!EF12</f>
        <v>0</v>
      </c>
      <c r="EG12">
        <f xml:space="preserve"> Agg_inputs!EG12</f>
        <v>0</v>
      </c>
      <c r="EH12">
        <f xml:space="preserve"> Agg_inputs!EH12</f>
        <v>0</v>
      </c>
      <c r="EI12">
        <f xml:space="preserve"> Agg_inputs!EI12</f>
        <v>0</v>
      </c>
      <c r="EJ12">
        <f xml:space="preserve"> Agg_inputs!EJ12</f>
        <v>0</v>
      </c>
      <c r="EK12">
        <f xml:space="preserve"> Agg_inputs!EK12</f>
        <v>0</v>
      </c>
      <c r="EL12">
        <f xml:space="preserve"> Agg_inputs!EL12</f>
        <v>0</v>
      </c>
      <c r="EM12">
        <f xml:space="preserve"> Agg_inputs!EM12</f>
        <v>0</v>
      </c>
      <c r="EN12">
        <f xml:space="preserve"> Agg_inputs!EN12</f>
        <v>0</v>
      </c>
      <c r="EO12">
        <f xml:space="preserve"> Agg_inputs!EO12</f>
        <v>0</v>
      </c>
      <c r="EP12">
        <f xml:space="preserve"> Agg_inputs!EP12</f>
        <v>0</v>
      </c>
      <c r="EQ12">
        <f xml:space="preserve"> Agg_inputs!EQ12</f>
        <v>0</v>
      </c>
      <c r="ER12">
        <f xml:space="preserve"> Agg_inputs!ER12</f>
        <v>0</v>
      </c>
      <c r="ES12">
        <f xml:space="preserve"> Agg_inputs!ES12</f>
        <v>0</v>
      </c>
      <c r="ET12">
        <f xml:space="preserve"> Agg_inputs!ET12</f>
        <v>0</v>
      </c>
      <c r="EU12">
        <f xml:space="preserve"> Agg_inputs!EU12</f>
        <v>0</v>
      </c>
      <c r="EV12">
        <f xml:space="preserve"> Agg_inputs!EV12</f>
        <v>0</v>
      </c>
      <c r="EW12">
        <f xml:space="preserve"> Agg_inputs!EW12</f>
        <v>0</v>
      </c>
      <c r="EX12">
        <f xml:space="preserve"> Agg_inputs!EX12</f>
        <v>0</v>
      </c>
      <c r="EY12">
        <f xml:space="preserve"> Agg_inputs!EY12</f>
        <v>0</v>
      </c>
      <c r="EZ12">
        <f xml:space="preserve"> Agg_inputs!EZ12</f>
        <v>0</v>
      </c>
      <c r="FA12">
        <f xml:space="preserve"> Agg_inputs!FA12</f>
        <v>0</v>
      </c>
      <c r="FB12">
        <f xml:space="preserve"> Agg_inputs!FB12</f>
        <v>0</v>
      </c>
      <c r="FC12">
        <f xml:space="preserve"> Agg_inputs!FC12</f>
        <v>0</v>
      </c>
      <c r="FD12">
        <f xml:space="preserve"> Agg_inputs!FD12</f>
        <v>0</v>
      </c>
      <c r="FE12">
        <f xml:space="preserve"> Agg_inputs!FE12</f>
        <v>0</v>
      </c>
      <c r="FF12">
        <f xml:space="preserve"> Agg_inputs!FF12</f>
        <v>0</v>
      </c>
      <c r="FG12">
        <f xml:space="preserve"> Agg_inputs!FG12</f>
        <v>0</v>
      </c>
      <c r="FH12">
        <f xml:space="preserve"> EIA_supp!$Q$30* GTAP_names!$DM12</f>
        <v>0</v>
      </c>
      <c r="FI12">
        <f xml:space="preserve"> EIA_supp!$Q$31* GTAP_names!$DM12</f>
        <v>0</v>
      </c>
      <c r="FJ12">
        <f xml:space="preserve"> Agg_inputs!DU12</f>
        <v>0</v>
      </c>
      <c r="FK12">
        <f t="shared" si="0"/>
        <v>0</v>
      </c>
      <c r="FL12">
        <f>Agg_inputs!CS12</f>
        <v>0</v>
      </c>
      <c r="FM12">
        <f xml:space="preserve"> EIA_supp!$Q$32* GTAP_names!$DM12</f>
        <v>0</v>
      </c>
      <c r="FN12">
        <f xml:space="preserve"> EIA_supp!$Q$5*$DN12</f>
        <v>0</v>
      </c>
      <c r="FO12">
        <f xml:space="preserve"> EIA_supp!$Q$7*$DN12</f>
        <v>0</v>
      </c>
      <c r="FP12">
        <f xml:space="preserve"> EIA_supp!$Q$6*$DN12</f>
        <v>0</v>
      </c>
      <c r="FQ12">
        <f xml:space="preserve"> EIA_supp!$Q$8*$DN12</f>
        <v>0</v>
      </c>
      <c r="FR12">
        <f t="shared" si="1"/>
        <v>0</v>
      </c>
      <c r="FS12">
        <f t="shared" si="2"/>
        <v>0</v>
      </c>
      <c r="FT12">
        <f t="shared" si="3"/>
        <v>0</v>
      </c>
      <c r="FU12">
        <f t="shared" si="4"/>
        <v>0</v>
      </c>
      <c r="FV12">
        <f t="shared" si="5"/>
        <v>0</v>
      </c>
      <c r="FW12">
        <f t="shared" si="6"/>
        <v>0</v>
      </c>
      <c r="FX12">
        <f t="shared" si="7"/>
        <v>0</v>
      </c>
      <c r="FY12">
        <f t="shared" si="8"/>
        <v>0</v>
      </c>
      <c r="FZ12">
        <f xml:space="preserve"> EIA_supp!$Q$14* GTAP_names!$DL12</f>
        <v>0</v>
      </c>
      <c r="GA12">
        <f xml:space="preserve"> EIA_supp!$Q$15* GTAP_names!$DL12</f>
        <v>0</v>
      </c>
      <c r="GB12">
        <f t="shared" si="9"/>
        <v>0</v>
      </c>
      <c r="GC12">
        <f t="shared" si="10"/>
        <v>0</v>
      </c>
      <c r="GD12">
        <f t="shared" si="11"/>
        <v>0</v>
      </c>
      <c r="GE12">
        <f xml:space="preserve"> EIA_supp!$Q$22* GTAP_names!$DL12</f>
        <v>0</v>
      </c>
      <c r="GF12">
        <f t="shared" si="12"/>
        <v>0</v>
      </c>
      <c r="GG12">
        <f t="shared" si="13"/>
        <v>0</v>
      </c>
      <c r="GH12">
        <f xml:space="preserve"> EIA_supp!$Q$21* GTAP_names!$DL12</f>
        <v>0</v>
      </c>
      <c r="GI12">
        <v>0</v>
      </c>
      <c r="GJ12">
        <f xml:space="preserve"> EIA_supp!$Q$29* GTAP_names!$DM12</f>
        <v>0</v>
      </c>
      <c r="GK12">
        <f xml:space="preserve"> EIA_supp!$Q$9*$DN12</f>
        <v>0</v>
      </c>
      <c r="GL12">
        <f xml:space="preserve"> EIA_supp!$Q$16* GTAP_names!$DL12</f>
        <v>0</v>
      </c>
      <c r="GM12">
        <f xml:space="preserve"> EIA_supp!$Q$15* GTAP_names!$DR12</f>
        <v>0</v>
      </c>
      <c r="GN12">
        <f xml:space="preserve"> EIA_supp!$Q$18* GTAP_names!$DL12</f>
        <v>0</v>
      </c>
      <c r="GO12">
        <f xml:space="preserve"> EIA_supp!$Q$19* GTAP_names!$DL12</f>
        <v>0</v>
      </c>
      <c r="GP12">
        <f xml:space="preserve"> EIA_supp!$Q$20* GTAP_names!$DL12</f>
        <v>0</v>
      </c>
      <c r="GQ12">
        <f xml:space="preserve"> EIA_supp!$Q$23* GTAP_names!$DL12</f>
        <v>0</v>
      </c>
      <c r="GR12">
        <f xml:space="preserve"> EIA_supp!$Q$24* GTAP_names!$DL12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15"/>
  <sheetViews>
    <sheetView topLeftCell="CQ1" workbookViewId="0">
      <selection activeCell="E20" sqref="E20"/>
    </sheetView>
  </sheetViews>
  <sheetFormatPr defaultRowHeight="15" x14ac:dyDescent="0.25"/>
  <cols>
    <col min="76" max="76" width="11.85546875" customWidth="1"/>
  </cols>
  <sheetData>
    <row r="1" spans="1:163" x14ac:dyDescent="0.25">
      <c r="B1" t="str">
        <f>IEA_big_bal!B2</f>
        <v>MAR</v>
      </c>
      <c r="C1" t="str">
        <f>IEA_big_bal!C2</f>
        <v>AFRIC</v>
      </c>
      <c r="D1" t="str">
        <f>IEA_big_bal!D2</f>
        <v>AGO</v>
      </c>
      <c r="E1" t="str">
        <f>IEA_big_bal!E2</f>
        <v>ALB</v>
      </c>
      <c r="F1" t="str">
        <f>IEA_big_bal!F2</f>
        <v>ANT</v>
      </c>
      <c r="G1" t="str">
        <f>IEA_big_bal!G2</f>
        <v>ARE</v>
      </c>
      <c r="H1" t="str">
        <f>IEA_big_bal!H2</f>
        <v>ARG</v>
      </c>
      <c r="I1" t="str">
        <f>IEA_big_bal!I2</f>
        <v>ARM</v>
      </c>
      <c r="J1" t="str">
        <f>IEA_big_bal!J2</f>
        <v>ASIA</v>
      </c>
      <c r="K1" t="str">
        <f>IEA_big_bal!K2</f>
        <v>ASME</v>
      </c>
      <c r="L1" t="str">
        <f>IEA_big_bal!L2</f>
        <v>AUS</v>
      </c>
      <c r="M1" t="str">
        <f>IEA_big_bal!M2</f>
        <v>AUT</v>
      </c>
      <c r="N1" t="str">
        <f>IEA_big_bal!N2</f>
        <v>AZE</v>
      </c>
      <c r="O1" t="str">
        <f>IEA_big_bal!O2</f>
        <v>BEL</v>
      </c>
      <c r="P1" t="str">
        <f>IEA_big_bal!P2</f>
        <v>BEN</v>
      </c>
      <c r="Q1" t="str">
        <f>IEA_big_bal!Q2</f>
        <v>BGD</v>
      </c>
      <c r="R1" t="str">
        <f>IEA_big_bal!R2</f>
        <v>BGR</v>
      </c>
      <c r="S1" t="str">
        <f>IEA_big_bal!S2</f>
        <v>BHR</v>
      </c>
      <c r="T1" t="str">
        <f>IEA_big_bal!T2</f>
        <v>BIH</v>
      </c>
      <c r="U1" t="str">
        <f>IEA_big_bal!U2</f>
        <v>BLR</v>
      </c>
      <c r="V1" t="str">
        <f>IEA_big_bal!V2</f>
        <v>BOL</v>
      </c>
      <c r="W1" t="str">
        <f>IEA_big_bal!W2</f>
        <v>BRA</v>
      </c>
      <c r="X1" t="str">
        <f>IEA_big_bal!X2</f>
        <v>BRN</v>
      </c>
      <c r="Y1" t="str">
        <f>IEA_big_bal!Y2</f>
        <v>BWA</v>
      </c>
      <c r="Z1" t="str">
        <f>IEA_big_bal!Z2</f>
        <v>CAN</v>
      </c>
      <c r="AA1" t="str">
        <f>IEA_big_bal!AA2</f>
        <v>CHE</v>
      </c>
      <c r="AB1" t="str">
        <f>IEA_big_bal!AB2</f>
        <v>CHINAREG</v>
      </c>
      <c r="AC1" t="str">
        <f>IEA_big_bal!AC2</f>
        <v>CHL</v>
      </c>
      <c r="AD1" t="str">
        <f>IEA_big_bal!AD2</f>
        <v>CHN</v>
      </c>
      <c r="AE1" t="str">
        <f>IEA_big_bal!AE2</f>
        <v>CIV</v>
      </c>
      <c r="AF1" t="str">
        <f>IEA_big_bal!AF2</f>
        <v>CMR</v>
      </c>
      <c r="AG1" t="str">
        <f>IEA_big_bal!AG2</f>
        <v>COD</v>
      </c>
      <c r="AH1" t="str">
        <f>IEA_big_bal!AH2</f>
        <v>COG</v>
      </c>
      <c r="AI1" t="str">
        <f>IEA_big_bal!AI2</f>
        <v>COL</v>
      </c>
      <c r="AJ1" t="str">
        <f>IEA_big_bal!AJ2</f>
        <v>CRI</v>
      </c>
      <c r="AK1" t="str">
        <f>IEA_big_bal!AK2</f>
        <v>CUB</v>
      </c>
      <c r="AL1" t="str">
        <f>IEA_big_bal!AL2</f>
        <v>CYP</v>
      </c>
      <c r="AM1" t="str">
        <f>IEA_big_bal!AM2</f>
        <v>CZE</v>
      </c>
      <c r="AN1" t="str">
        <f>IEA_big_bal!AN2</f>
        <v>DEU</v>
      </c>
      <c r="AO1" t="str">
        <f>IEA_big_bal!AO2</f>
        <v>DNK</v>
      </c>
      <c r="AP1" t="str">
        <f>IEA_big_bal!AP2</f>
        <v>DOM</v>
      </c>
      <c r="AQ1" t="str">
        <f>IEA_big_bal!AQ2</f>
        <v>DZA</v>
      </c>
      <c r="AR1" t="str">
        <f>IEA_big_bal!AR2</f>
        <v>ECU</v>
      </c>
      <c r="AS1" t="str">
        <f>IEA_big_bal!AS2</f>
        <v>EGY</v>
      </c>
      <c r="AT1" t="str">
        <f>IEA_big_bal!AT2</f>
        <v>ERI</v>
      </c>
      <c r="AU1" t="str">
        <f>IEA_big_bal!AU2</f>
        <v>ESP</v>
      </c>
      <c r="AV1" t="str">
        <f>IEA_big_bal!AV2</f>
        <v>EST</v>
      </c>
      <c r="AW1" t="str">
        <f>IEA_big_bal!AW2</f>
        <v>ETH</v>
      </c>
      <c r="AX1" t="str">
        <f>IEA_big_bal!AX2</f>
        <v>EU28</v>
      </c>
      <c r="AY1" t="str">
        <f>IEA_big_bal!AY2</f>
        <v>FIN</v>
      </c>
      <c r="AZ1" t="str">
        <f>IEA_big_bal!AZ2</f>
        <v>FRA</v>
      </c>
      <c r="BA1" t="str">
        <f>IEA_big_bal!BA2</f>
        <v>FSU_15</v>
      </c>
      <c r="BB1" t="str">
        <f>IEA_big_bal!BB2</f>
        <v>GAB</v>
      </c>
      <c r="BC1" t="str">
        <f>IEA_big_bal!BC2</f>
        <v>GBR</v>
      </c>
      <c r="BD1" t="str">
        <f>IEA_big_bal!BD2</f>
        <v>GEO</v>
      </c>
      <c r="BE1" t="str">
        <f>IEA_big_bal!BE2</f>
        <v>GHA</v>
      </c>
      <c r="BF1" t="str">
        <f>IEA_big_bal!BF2</f>
        <v>GIB</v>
      </c>
      <c r="BG1" t="str">
        <f>IEA_big_bal!BG2</f>
        <v>GRC</v>
      </c>
      <c r="BH1" t="str">
        <f>IEA_big_bal!BH2</f>
        <v>GTM</v>
      </c>
      <c r="BI1" t="str">
        <f>IEA_big_bal!BI2</f>
        <v>HKG</v>
      </c>
      <c r="BJ1" t="str">
        <f>IEA_big_bal!BJ2</f>
        <v>HND</v>
      </c>
      <c r="BK1" t="str">
        <f>IEA_big_bal!BK2</f>
        <v>HRV</v>
      </c>
      <c r="BL1" t="str">
        <f>IEA_big_bal!BL2</f>
        <v>HTI</v>
      </c>
      <c r="BM1" t="str">
        <f>IEA_big_bal!BM2</f>
        <v>HUN</v>
      </c>
      <c r="BN1" t="str">
        <f>IEA_big_bal!BN2</f>
        <v>IDN</v>
      </c>
      <c r="BO1" t="str">
        <f>IEA_big_bal!BO2</f>
        <v>IEATOT</v>
      </c>
      <c r="BP1" t="str">
        <f>IEA_big_bal!BP2</f>
        <v>IND</v>
      </c>
      <c r="BQ1" t="str">
        <f>IEA_big_bal!BQ2</f>
        <v>IRL</v>
      </c>
      <c r="BR1" t="str">
        <f>IEA_big_bal!BR2</f>
        <v>IRN</v>
      </c>
      <c r="BS1" t="str">
        <f>IEA_big_bal!BS2</f>
        <v>IRQ</v>
      </c>
      <c r="BT1" t="str">
        <f>IEA_big_bal!BT2</f>
        <v>ISL</v>
      </c>
      <c r="BU1" t="str">
        <f>IEA_big_bal!BU2</f>
        <v>ISR</v>
      </c>
      <c r="BV1" t="str">
        <f>IEA_big_bal!BV2</f>
        <v>ITA</v>
      </c>
      <c r="BW1" t="str">
        <f>IEA_big_bal!BW2</f>
        <v>JAM</v>
      </c>
      <c r="BX1" t="str">
        <f>IEA_big_bal!BX2</f>
        <v>JOR</v>
      </c>
      <c r="BY1" t="str">
        <f>IEA_big_bal!BY2</f>
        <v>JPN</v>
      </c>
      <c r="BZ1" t="str">
        <f>IEA_big_bal!BZ2</f>
        <v>KAZ</v>
      </c>
      <c r="CA1" t="str">
        <f>IEA_big_bal!CA2</f>
        <v>KEN</v>
      </c>
      <c r="CB1" t="str">
        <f>IEA_big_bal!CB2</f>
        <v>KGZ</v>
      </c>
      <c r="CC1" t="str">
        <f>IEA_big_bal!CC2</f>
        <v>KHM</v>
      </c>
      <c r="CD1" t="str">
        <f>IEA_big_bal!CD2</f>
        <v>KOR</v>
      </c>
      <c r="CE1" t="str">
        <f>IEA_big_bal!CE2</f>
        <v>KOSOVO</v>
      </c>
      <c r="CF1" t="str">
        <f>IEA_big_bal!CF2</f>
        <v>KWT</v>
      </c>
      <c r="CG1" t="str">
        <f>IEA_big_bal!CG2</f>
        <v>LATAMER</v>
      </c>
      <c r="CH1" t="str">
        <f>IEA_big_bal!CH2</f>
        <v>LBN</v>
      </c>
      <c r="CI1" t="str">
        <f>IEA_big_bal!CI2</f>
        <v>LBY</v>
      </c>
      <c r="CJ1" t="str">
        <f>IEA_big_bal!CJ2</f>
        <v>LKA</v>
      </c>
      <c r="CK1" t="str">
        <f>IEA_big_bal!CK2</f>
        <v>LTU</v>
      </c>
      <c r="CL1" t="str">
        <f>IEA_big_bal!CL2</f>
        <v>LUX</v>
      </c>
      <c r="CM1" t="str">
        <f>IEA_big_bal!CM2</f>
        <v>LVA</v>
      </c>
      <c r="CN1" t="str">
        <f>IEA_big_bal!CN2</f>
        <v>MAURITIUS</v>
      </c>
      <c r="CO1" t="str">
        <f>IEA_big_bal!CO2</f>
        <v>MDA</v>
      </c>
      <c r="CP1" t="str">
        <f>IEA_big_bal!CP2</f>
        <v>MEX</v>
      </c>
      <c r="CQ1" t="str">
        <f>IEA_big_bal!CQ2</f>
        <v>MKD</v>
      </c>
      <c r="CR1" t="str">
        <f>IEA_big_bal!CR2</f>
        <v>MLT</v>
      </c>
      <c r="CS1" t="str">
        <f>IEA_big_bal!CS2</f>
        <v>MMR</v>
      </c>
      <c r="CT1" t="str">
        <f>IEA_big_bal!CT2</f>
        <v>MNE</v>
      </c>
      <c r="CU1" t="str">
        <f>IEA_big_bal!CU2</f>
        <v>MNG</v>
      </c>
      <c r="CV1" t="str">
        <f>IEA_big_bal!CV2</f>
        <v>MOZ</v>
      </c>
      <c r="CW1" t="str">
        <f>IEA_big_bal!CW2</f>
        <v>MYS</v>
      </c>
      <c r="CX1" t="str">
        <f>IEA_big_bal!CX2</f>
        <v>NAM</v>
      </c>
      <c r="CY1" t="str">
        <f>IEA_big_bal!CY2</f>
        <v>NGA</v>
      </c>
      <c r="CZ1" t="str">
        <f>IEA_big_bal!CZ2</f>
        <v>NIC</v>
      </c>
      <c r="DA1" t="str">
        <f>IEA_big_bal!DA2</f>
        <v>NLD</v>
      </c>
      <c r="DB1" t="str">
        <f>IEA_big_bal!DB2</f>
        <v>NOC</v>
      </c>
      <c r="DC1" t="str">
        <f>IEA_big_bal!DC2</f>
        <v>NON-OECDEUROPEANDEURASIA</v>
      </c>
      <c r="DD1" t="str">
        <f>IEA_big_bal!DD2</f>
        <v>NOR</v>
      </c>
      <c r="DE1" t="str">
        <f>IEA_big_bal!DE2</f>
        <v>NPL</v>
      </c>
      <c r="DF1" t="str">
        <f>IEA_big_bal!DF2</f>
        <v>NZL</v>
      </c>
      <c r="DG1" t="str">
        <f>IEA_big_bal!DG2</f>
        <v>OENN</v>
      </c>
      <c r="DH1" t="str">
        <f>IEA_big_bal!DH2</f>
        <v>OEPN</v>
      </c>
      <c r="DI1" t="str">
        <f>IEA_big_bal!DI2</f>
        <v>OEU</v>
      </c>
      <c r="DJ1" t="str">
        <f>IEA_big_bal!DJ2</f>
        <v>OMN</v>
      </c>
      <c r="DK1" t="str">
        <f>IEA_big_bal!DK2</f>
        <v>OPEC12</v>
      </c>
      <c r="DL1" t="str">
        <f>IEA_big_bal!DL2</f>
        <v>OTHERAFRIC</v>
      </c>
      <c r="DM1" t="str">
        <f>IEA_big_bal!DM2</f>
        <v>OTHERASIA</v>
      </c>
      <c r="DN1" t="str">
        <f>IEA_big_bal!DN2</f>
        <v>OTHERLATIN</v>
      </c>
      <c r="DO1" t="str">
        <f>IEA_big_bal!DO2</f>
        <v>OTO</v>
      </c>
      <c r="DP1" t="str">
        <f>IEA_big_bal!DP2</f>
        <v>PAK</v>
      </c>
      <c r="DQ1" t="str">
        <f>IEA_big_bal!DQ2</f>
        <v>PAN</v>
      </c>
      <c r="DR1" t="str">
        <f>IEA_big_bal!DR2</f>
        <v>PER</v>
      </c>
      <c r="DS1" t="str">
        <f>IEA_big_bal!DS2</f>
        <v>PHL</v>
      </c>
      <c r="DT1" t="str">
        <f>IEA_big_bal!DT2</f>
        <v>POL</v>
      </c>
      <c r="DU1" t="str">
        <f>IEA_big_bal!DU2</f>
        <v>PRK</v>
      </c>
      <c r="DV1" t="str">
        <f>IEA_big_bal!DV2</f>
        <v>PRT</v>
      </c>
      <c r="DW1" t="str">
        <f>IEA_big_bal!DW2</f>
        <v>PRY</v>
      </c>
      <c r="DX1" t="str">
        <f>IEA_big_bal!DX2</f>
        <v>QAT</v>
      </c>
      <c r="DY1" t="str">
        <f>IEA_big_bal!DY2</f>
        <v>ROU</v>
      </c>
      <c r="DZ1" t="str">
        <f>IEA_big_bal!DZ2</f>
        <v>RUS</v>
      </c>
      <c r="EA1" t="str">
        <f>IEA_big_bal!EA2</f>
        <v>SAU</v>
      </c>
      <c r="EB1" t="str">
        <f>IEA_big_bal!EB2</f>
        <v>SDN</v>
      </c>
      <c r="EC1" t="str">
        <f>IEA_big_bal!EC2</f>
        <v>SEN</v>
      </c>
      <c r="ED1" t="str">
        <f>IEA_big_bal!ED2</f>
        <v>SGP</v>
      </c>
      <c r="EE1" t="str">
        <f>IEA_big_bal!EE2</f>
        <v>SLV</v>
      </c>
      <c r="EF1" t="str">
        <f>IEA_big_bal!EF2</f>
        <v>SRB</v>
      </c>
      <c r="EG1" t="str">
        <f>IEA_big_bal!EG2</f>
        <v>SVK</v>
      </c>
      <c r="EH1" t="str">
        <f>IEA_big_bal!EH2</f>
        <v>SVN</v>
      </c>
      <c r="EI1" t="str">
        <f>IEA_big_bal!EI2</f>
        <v>SWE</v>
      </c>
      <c r="EJ1" t="str">
        <f>IEA_big_bal!EJ2</f>
        <v>SYR</v>
      </c>
      <c r="EK1" t="str">
        <f>IEA_big_bal!EK2</f>
        <v>TGO</v>
      </c>
      <c r="EL1" t="str">
        <f>IEA_big_bal!EL2</f>
        <v>THA</v>
      </c>
      <c r="EM1" t="str">
        <f>IEA_big_bal!EM2</f>
        <v>TJK</v>
      </c>
      <c r="EN1" t="str">
        <f>IEA_big_bal!EN2</f>
        <v>TKM</v>
      </c>
      <c r="EO1" t="str">
        <f>IEA_big_bal!EO2</f>
        <v>TTO</v>
      </c>
      <c r="EP1" t="str">
        <f>IEA_big_bal!EP2</f>
        <v>TUN</v>
      </c>
      <c r="EQ1" t="str">
        <f>IEA_big_bal!EQ2</f>
        <v>TUR</v>
      </c>
      <c r="ER1" t="str">
        <f>IEA_big_bal!ER2</f>
        <v>TWN</v>
      </c>
      <c r="ES1" t="str">
        <f>IEA_big_bal!ES2</f>
        <v>TZA</v>
      </c>
      <c r="ET1" t="str">
        <f>IEA_big_bal!ET2</f>
        <v>UKR</v>
      </c>
      <c r="EU1" t="str">
        <f>IEA_big_bal!EU2</f>
        <v>URY</v>
      </c>
      <c r="EV1" t="str">
        <f>IEA_big_bal!EV2</f>
        <v>USA</v>
      </c>
      <c r="EW1" t="str">
        <f>IEA_big_bal!EW2</f>
        <v>UZB</v>
      </c>
      <c r="EX1" t="str">
        <f>IEA_big_bal!EX2</f>
        <v>VEN</v>
      </c>
      <c r="EY1" t="str">
        <f>IEA_big_bal!EY2</f>
        <v>VNM</v>
      </c>
      <c r="EZ1" t="str">
        <f>IEA_big_bal!EZ2</f>
        <v>WLD</v>
      </c>
      <c r="FA1" t="str">
        <f>IEA_big_bal!FA2</f>
        <v>YEM</v>
      </c>
      <c r="FB1" t="str">
        <f>IEA_big_bal!FB2</f>
        <v>YUG</v>
      </c>
      <c r="FC1" t="str">
        <f>IEA_big_bal!FC2</f>
        <v>ZAF</v>
      </c>
      <c r="FD1" t="str">
        <f>IEA_big_bal!FD2</f>
        <v>ZMB</v>
      </c>
      <c r="FE1" t="str">
        <f>IEA_big_bal!FE2</f>
        <v>ZWE</v>
      </c>
      <c r="FF1" t="str">
        <f>IEA_big_bal!FF2</f>
        <v>Grand Total</v>
      </c>
      <c r="FG1" t="str">
        <f>IEA_big_bal!FG2</f>
        <v>IEA</v>
      </c>
    </row>
    <row r="2" spans="1:163" x14ac:dyDescent="0.25">
      <c r="A2" t="s">
        <v>206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</row>
    <row r="3" spans="1:163" x14ac:dyDescent="0.25">
      <c r="A3" t="s">
        <v>198</v>
      </c>
      <c r="B3">
        <f>IEA_big_bal!B30</f>
        <v>0</v>
      </c>
      <c r="C3">
        <f>IEA_big_bal!C30</f>
        <v>13502</v>
      </c>
      <c r="D3">
        <f>IEA_big_bal!D30</f>
        <v>0</v>
      </c>
      <c r="E3">
        <f>IEA_big_bal!E30</f>
        <v>0</v>
      </c>
      <c r="F3">
        <f>IEA_big_bal!F30</f>
        <v>0</v>
      </c>
      <c r="G3">
        <f>IEA_big_bal!G30</f>
        <v>0</v>
      </c>
      <c r="H3">
        <f>IEA_big_bal!H30</f>
        <v>6371</v>
      </c>
      <c r="I3">
        <f>IEA_big_bal!I30</f>
        <v>2548</v>
      </c>
      <c r="J3">
        <f>IEA_big_bal!J30</f>
        <v>79668</v>
      </c>
      <c r="K3">
        <f>IEA_big_bal!K30</f>
        <v>327</v>
      </c>
      <c r="L3">
        <f>IEA_big_bal!L30</f>
        <v>0</v>
      </c>
      <c r="M3">
        <f>IEA_big_bal!M30</f>
        <v>0</v>
      </c>
      <c r="N3">
        <f>IEA_big_bal!N30</f>
        <v>0</v>
      </c>
      <c r="O3">
        <f>IEA_big_bal!O30</f>
        <v>48234</v>
      </c>
      <c r="P3">
        <f>IEA_big_bal!P30</f>
        <v>0</v>
      </c>
      <c r="Q3">
        <f>IEA_big_bal!Q30</f>
        <v>0</v>
      </c>
      <c r="R3">
        <f>IEA_big_bal!R30</f>
        <v>16314</v>
      </c>
      <c r="S3">
        <f>IEA_big_bal!S30</f>
        <v>0</v>
      </c>
      <c r="T3">
        <f>IEA_big_bal!T30</f>
        <v>0</v>
      </c>
      <c r="U3">
        <f>IEA_big_bal!U30</f>
        <v>0</v>
      </c>
      <c r="V3">
        <f>IEA_big_bal!V30</f>
        <v>0</v>
      </c>
      <c r="W3">
        <f>IEA_big_bal!W30</f>
        <v>15659</v>
      </c>
      <c r="X3">
        <f>IEA_big_bal!X30</f>
        <v>0</v>
      </c>
      <c r="Y3">
        <f>IEA_big_bal!Y30</f>
        <v>0</v>
      </c>
      <c r="Z3">
        <f>IEA_big_bal!Z30</f>
        <v>93589</v>
      </c>
      <c r="AA3">
        <f>IEA_big_bal!AA30</f>
        <v>26710</v>
      </c>
      <c r="AB3">
        <f>IEA_big_bal!AB30</f>
        <v>86350</v>
      </c>
      <c r="AC3">
        <f>IEA_big_bal!AC30</f>
        <v>0</v>
      </c>
      <c r="AD3">
        <f>IEA_big_bal!AD30</f>
        <v>86350</v>
      </c>
      <c r="AE3">
        <f>IEA_big_bal!AE30</f>
        <v>0</v>
      </c>
      <c r="AF3">
        <f>IEA_big_bal!AF30</f>
        <v>0</v>
      </c>
      <c r="AG3">
        <f>IEA_big_bal!AG30</f>
        <v>0</v>
      </c>
      <c r="AH3">
        <f>IEA_big_bal!AH30</f>
        <v>0</v>
      </c>
      <c r="AI3">
        <f>IEA_big_bal!AI30</f>
        <v>0</v>
      </c>
      <c r="AJ3">
        <f>IEA_big_bal!AJ30</f>
        <v>0</v>
      </c>
      <c r="AK3">
        <f>IEA_big_bal!AK30</f>
        <v>0</v>
      </c>
      <c r="AL3">
        <f>IEA_big_bal!AL30</f>
        <v>0</v>
      </c>
      <c r="AM3">
        <f>IEA_big_bal!AM30</f>
        <v>28283</v>
      </c>
      <c r="AN3">
        <f>IEA_big_bal!AN30</f>
        <v>107971</v>
      </c>
      <c r="AO3">
        <f>IEA_big_bal!AO30</f>
        <v>0</v>
      </c>
      <c r="AP3">
        <f>IEA_big_bal!AP30</f>
        <v>0</v>
      </c>
      <c r="AQ3">
        <f>IEA_big_bal!AQ30</f>
        <v>0</v>
      </c>
      <c r="AR3">
        <f>IEA_big_bal!AR30</f>
        <v>0</v>
      </c>
      <c r="AS3">
        <f>IEA_big_bal!AS30</f>
        <v>0</v>
      </c>
      <c r="AT3">
        <f>IEA_big_bal!AT30</f>
        <v>0</v>
      </c>
      <c r="AU3">
        <f>IEA_big_bal!AU30</f>
        <v>57718</v>
      </c>
      <c r="AV3">
        <f>IEA_big_bal!AV30</f>
        <v>0</v>
      </c>
      <c r="AW3">
        <f>IEA_big_bal!AW30</f>
        <v>0</v>
      </c>
      <c r="AX3">
        <f>IEA_big_bal!AX30</f>
        <v>906744</v>
      </c>
      <c r="AY3">
        <f>IEA_big_bal!AY30</f>
        <v>23187</v>
      </c>
      <c r="AZ3">
        <f>IEA_big_bal!AZ30</f>
        <v>442383</v>
      </c>
      <c r="BA3">
        <f>IEA_big_bal!BA30</f>
        <v>265737</v>
      </c>
      <c r="BB3">
        <f>IEA_big_bal!BB30</f>
        <v>0</v>
      </c>
      <c r="BC3">
        <f>IEA_big_bal!BC30</f>
        <v>68980</v>
      </c>
      <c r="BD3">
        <f>IEA_big_bal!BD30</f>
        <v>0</v>
      </c>
      <c r="BE3">
        <f>IEA_big_bal!BE30</f>
        <v>0</v>
      </c>
      <c r="BF3">
        <f>IEA_big_bal!BF30</f>
        <v>0</v>
      </c>
      <c r="BG3">
        <f>IEA_big_bal!BG30</f>
        <v>0</v>
      </c>
      <c r="BH3">
        <f>IEA_big_bal!BH30</f>
        <v>0</v>
      </c>
      <c r="BI3">
        <f>IEA_big_bal!BI30</f>
        <v>0</v>
      </c>
      <c r="BJ3">
        <f>IEA_big_bal!BJ30</f>
        <v>0</v>
      </c>
      <c r="BK3">
        <f>IEA_big_bal!BK30</f>
        <v>0</v>
      </c>
      <c r="BL3">
        <f>IEA_big_bal!BL30</f>
        <v>0</v>
      </c>
      <c r="BM3">
        <f>IEA_big_bal!BM30</f>
        <v>15685</v>
      </c>
      <c r="BN3">
        <f>IEA_big_bal!BN30</f>
        <v>0</v>
      </c>
      <c r="BO3">
        <f>IEA_big_bal!BO30</f>
        <v>2070656</v>
      </c>
      <c r="BP3">
        <f>IEA_big_bal!BP30</f>
        <v>32287</v>
      </c>
      <c r="BQ3">
        <f>IEA_big_bal!BQ30</f>
        <v>0</v>
      </c>
      <c r="BR3">
        <f>IEA_big_bal!BR30</f>
        <v>327</v>
      </c>
      <c r="BS3">
        <f>IEA_big_bal!BS30</f>
        <v>0</v>
      </c>
      <c r="BT3">
        <f>IEA_big_bal!BT30</f>
        <v>0</v>
      </c>
      <c r="BU3">
        <f>IEA_big_bal!BU30</f>
        <v>0</v>
      </c>
      <c r="BV3">
        <f>IEA_big_bal!BV30</f>
        <v>0</v>
      </c>
      <c r="BW3">
        <f>IEA_big_bal!BW30</f>
        <v>0</v>
      </c>
      <c r="BX3">
        <f>IEA_big_bal!BX30</f>
        <v>0</v>
      </c>
      <c r="BY3">
        <f>IEA_big_bal!BY30</f>
        <v>101761</v>
      </c>
      <c r="BZ3">
        <f>IEA_big_bal!BZ30</f>
        <v>0</v>
      </c>
      <c r="CA3">
        <f>IEA_big_bal!CA30</f>
        <v>0</v>
      </c>
      <c r="CB3">
        <f>IEA_big_bal!CB30</f>
        <v>0</v>
      </c>
      <c r="CC3">
        <f>IEA_big_bal!CC30</f>
        <v>0</v>
      </c>
      <c r="CD3">
        <f>IEA_big_bal!CD30</f>
        <v>154723</v>
      </c>
      <c r="CE3">
        <f>IEA_big_bal!CE30</f>
        <v>0</v>
      </c>
      <c r="CF3">
        <f>IEA_big_bal!CF30</f>
        <v>0</v>
      </c>
      <c r="CG3">
        <f>IEA_big_bal!CG30</f>
        <v>22030</v>
      </c>
      <c r="CH3">
        <f>IEA_big_bal!CH30</f>
        <v>0</v>
      </c>
      <c r="CI3">
        <f>IEA_big_bal!CI30</f>
        <v>0</v>
      </c>
      <c r="CJ3">
        <f>IEA_big_bal!CJ30</f>
        <v>0</v>
      </c>
      <c r="CK3">
        <f>IEA_big_bal!CK30</f>
        <v>0</v>
      </c>
      <c r="CL3">
        <f>IEA_big_bal!CL30</f>
        <v>0</v>
      </c>
      <c r="CM3">
        <f>IEA_big_bal!CM30</f>
        <v>0</v>
      </c>
      <c r="CN3">
        <f>IEA_big_bal!CN30</f>
        <v>0</v>
      </c>
      <c r="CO3">
        <f>IEA_big_bal!CO30</f>
        <v>0</v>
      </c>
      <c r="CP3">
        <f>IEA_big_bal!CP30</f>
        <v>10089</v>
      </c>
      <c r="CQ3">
        <f>IEA_big_bal!CQ30</f>
        <v>0</v>
      </c>
      <c r="CR3">
        <f>IEA_big_bal!CR30</f>
        <v>0</v>
      </c>
      <c r="CS3">
        <f>IEA_big_bal!CS30</f>
        <v>0</v>
      </c>
      <c r="CT3">
        <f>IEA_big_bal!CT30</f>
        <v>0</v>
      </c>
      <c r="CU3">
        <f>IEA_big_bal!CU30</f>
        <v>0</v>
      </c>
      <c r="CV3">
        <f>IEA_big_bal!CV30</f>
        <v>0</v>
      </c>
      <c r="CW3">
        <f>IEA_big_bal!CW30</f>
        <v>0</v>
      </c>
      <c r="CX3">
        <f>IEA_big_bal!CX30</f>
        <v>0</v>
      </c>
      <c r="CY3">
        <f>IEA_big_bal!CY30</f>
        <v>0</v>
      </c>
      <c r="CZ3">
        <f>IEA_big_bal!CZ30</f>
        <v>0</v>
      </c>
      <c r="DA3">
        <f>IEA_big_bal!DA30</f>
        <v>4141</v>
      </c>
      <c r="DB3">
        <f>IEA_big_bal!DB30</f>
        <v>495675</v>
      </c>
      <c r="DC3">
        <f>IEA_big_bal!DC30</f>
        <v>293798</v>
      </c>
      <c r="DD3">
        <f>IEA_big_bal!DD30</f>
        <v>0</v>
      </c>
      <c r="DE3">
        <f>IEA_big_bal!DE30</f>
        <v>0</v>
      </c>
      <c r="DF3">
        <f>IEA_big_bal!DF30</f>
        <v>0</v>
      </c>
      <c r="DG3">
        <f>IEA_big_bal!DG30</f>
        <v>925083</v>
      </c>
      <c r="DH3">
        <f>IEA_big_bal!DH30</f>
        <v>256484</v>
      </c>
      <c r="DI3">
        <f>IEA_big_bal!DI30</f>
        <v>905393</v>
      </c>
      <c r="DJ3">
        <f>IEA_big_bal!DJ30</f>
        <v>0</v>
      </c>
      <c r="DK3">
        <f>IEA_big_bal!DK30</f>
        <v>327</v>
      </c>
      <c r="DL3">
        <f>IEA_big_bal!DL30</f>
        <v>0</v>
      </c>
      <c r="DM3">
        <f>IEA_big_bal!DM30</f>
        <v>0</v>
      </c>
      <c r="DN3">
        <f>IEA_big_bal!DN30</f>
        <v>0</v>
      </c>
      <c r="DO3">
        <f>IEA_big_bal!DO30</f>
        <v>2086960</v>
      </c>
      <c r="DP3">
        <f>IEA_big_bal!DP30</f>
        <v>5265</v>
      </c>
      <c r="DQ3">
        <f>IEA_big_bal!DQ30</f>
        <v>0</v>
      </c>
      <c r="DR3">
        <f>IEA_big_bal!DR30</f>
        <v>0</v>
      </c>
      <c r="DS3">
        <f>IEA_big_bal!DS30</f>
        <v>0</v>
      </c>
      <c r="DT3">
        <f>IEA_big_bal!DT30</f>
        <v>0</v>
      </c>
      <c r="DU3">
        <f>IEA_big_bal!DU30</f>
        <v>0</v>
      </c>
      <c r="DV3">
        <f>IEA_big_bal!DV30</f>
        <v>0</v>
      </c>
      <c r="DW3">
        <f>IEA_big_bal!DW30</f>
        <v>0</v>
      </c>
      <c r="DX3">
        <f>IEA_big_bal!DX30</f>
        <v>0</v>
      </c>
      <c r="DY3">
        <f>IEA_big_bal!DY30</f>
        <v>11747</v>
      </c>
      <c r="DZ3">
        <f>IEA_big_bal!DZ30</f>
        <v>172941</v>
      </c>
      <c r="EA3">
        <f>IEA_big_bal!EA30</f>
        <v>0</v>
      </c>
      <c r="EB3">
        <f>IEA_big_bal!EB30</f>
        <v>0</v>
      </c>
      <c r="EC3">
        <f>IEA_big_bal!EC30</f>
        <v>0</v>
      </c>
      <c r="ED3">
        <f>IEA_big_bal!ED30</f>
        <v>0</v>
      </c>
      <c r="EE3">
        <f>IEA_big_bal!EE30</f>
        <v>0</v>
      </c>
      <c r="EF3">
        <f>IEA_big_bal!EF30</f>
        <v>0</v>
      </c>
      <c r="EG3">
        <f>IEA_big_bal!EG30</f>
        <v>15411</v>
      </c>
      <c r="EH3">
        <f>IEA_big_bal!EH30</f>
        <v>6215</v>
      </c>
      <c r="EI3">
        <f>IEA_big_bal!EI30</f>
        <v>60475</v>
      </c>
      <c r="EJ3">
        <f>IEA_big_bal!EJ30</f>
        <v>0</v>
      </c>
      <c r="EK3">
        <f>IEA_big_bal!EK30</f>
        <v>0</v>
      </c>
      <c r="EL3">
        <f>IEA_big_bal!EL30</f>
        <v>0</v>
      </c>
      <c r="EM3">
        <f>IEA_big_bal!EM30</f>
        <v>0</v>
      </c>
      <c r="EN3">
        <f>IEA_big_bal!EN30</f>
        <v>0</v>
      </c>
      <c r="EO3">
        <f>IEA_big_bal!EO30</f>
        <v>0</v>
      </c>
      <c r="EP3">
        <f>IEA_big_bal!EP30</f>
        <v>0</v>
      </c>
      <c r="EQ3">
        <f>IEA_big_bal!EQ30</f>
        <v>0</v>
      </c>
      <c r="ER3">
        <f>IEA_big_bal!ER30</f>
        <v>42116</v>
      </c>
      <c r="ES3">
        <f>IEA_big_bal!ES30</f>
        <v>0</v>
      </c>
      <c r="ET3">
        <f>IEA_big_bal!ET30</f>
        <v>90248</v>
      </c>
      <c r="EU3">
        <f>IEA_big_bal!EU30</f>
        <v>0</v>
      </c>
      <c r="EV3">
        <f>IEA_big_bal!EV30</f>
        <v>821405</v>
      </c>
      <c r="EW3">
        <f>IEA_big_bal!EW30</f>
        <v>0</v>
      </c>
      <c r="EX3">
        <f>IEA_big_bal!EX30</f>
        <v>0</v>
      </c>
      <c r="EY3">
        <f>IEA_big_bal!EY30</f>
        <v>0</v>
      </c>
      <c r="EZ3">
        <f>IEA_big_bal!EZ30</f>
        <v>2582635</v>
      </c>
      <c r="FA3">
        <f>IEA_big_bal!FA30</f>
        <v>0</v>
      </c>
      <c r="FB3">
        <f>IEA_big_bal!FB30</f>
        <v>6215</v>
      </c>
      <c r="FC3">
        <f>IEA_big_bal!FC30</f>
        <v>13502</v>
      </c>
      <c r="FD3">
        <f>IEA_big_bal!FD30</f>
        <v>0</v>
      </c>
      <c r="FE3">
        <f>IEA_big_bal!FE30</f>
        <v>0</v>
      </c>
      <c r="FF3">
        <f>IEA_big_bal!FF30</f>
        <v>13580219</v>
      </c>
      <c r="FG3">
        <f>IEA_big_bal!FG30</f>
        <v>0</v>
      </c>
    </row>
    <row r="4" spans="1:163" x14ac:dyDescent="0.25">
      <c r="A4" t="s">
        <v>196</v>
      </c>
      <c r="B4">
        <f>SUM(IEA_big_bal!B3,IEA_big_bal!B7,IEA_big_bal!B6,IEA_big_bal!B10:B12,IEA_big_bal!B8,IEA_big_bal!B19,IEA_big_bal!B37,IEA_big_bal!B38,IEA_big_bal!B39,IEA_big_bal!B46)</f>
        <v>11679</v>
      </c>
      <c r="C4">
        <f>SUM(IEA_big_bal!C3,IEA_big_bal!C7,IEA_big_bal!C6,IEA_big_bal!C10:C12,IEA_big_bal!C8,IEA_big_bal!C19,IEA_big_bal!C37,IEA_big_bal!C38,IEA_big_bal!C39,IEA_big_bal!C46)</f>
        <v>263120</v>
      </c>
      <c r="D4">
        <f>SUM(IEA_big_bal!D3,IEA_big_bal!D7,IEA_big_bal!D6,IEA_big_bal!D10:D12,IEA_big_bal!D8,IEA_big_bal!D19,IEA_big_bal!D37,IEA_big_bal!D38,IEA_big_bal!D39,IEA_big_bal!D46)</f>
        <v>0</v>
      </c>
      <c r="E4">
        <f>SUM(IEA_big_bal!E3,IEA_big_bal!E7,IEA_big_bal!E6,IEA_big_bal!E10:E12,IEA_big_bal!E8,IEA_big_bal!E19,IEA_big_bal!E37,IEA_big_bal!E38,IEA_big_bal!E39,IEA_big_bal!E46)</f>
        <v>0</v>
      </c>
      <c r="F4">
        <f>SUM(IEA_big_bal!F3,IEA_big_bal!F7,IEA_big_bal!F6,IEA_big_bal!F10:F12,IEA_big_bal!F8,IEA_big_bal!F19,IEA_big_bal!F37,IEA_big_bal!F38,IEA_big_bal!F39,IEA_big_bal!F46)</f>
        <v>0</v>
      </c>
      <c r="G4">
        <f>SUM(IEA_big_bal!G3,IEA_big_bal!G7,IEA_big_bal!G6,IEA_big_bal!G10:G12,IEA_big_bal!G8,IEA_big_bal!G19,IEA_big_bal!G37,IEA_big_bal!G38,IEA_big_bal!G39,IEA_big_bal!G46)</f>
        <v>0</v>
      </c>
      <c r="H4">
        <f>SUM(IEA_big_bal!H3,IEA_big_bal!H7,IEA_big_bal!H6,IEA_big_bal!H10:H12,IEA_big_bal!H8,IEA_big_bal!H19,IEA_big_bal!H37,IEA_big_bal!H38,IEA_big_bal!H39,IEA_big_bal!H46)</f>
        <v>2589</v>
      </c>
      <c r="I4">
        <f>SUM(IEA_big_bal!I3,IEA_big_bal!I7,IEA_big_bal!I6,IEA_big_bal!I10:I12,IEA_big_bal!I8,IEA_big_bal!I19,IEA_big_bal!I37,IEA_big_bal!I38,IEA_big_bal!I39,IEA_big_bal!I46)</f>
        <v>0</v>
      </c>
      <c r="J4">
        <f>SUM(IEA_big_bal!J3,IEA_big_bal!J7,IEA_big_bal!J6,IEA_big_bal!J10:J12,IEA_big_bal!J8,IEA_big_bal!J19,IEA_big_bal!J37,IEA_big_bal!J38,IEA_big_bal!J39,IEA_big_bal!J46)</f>
        <v>1069041</v>
      </c>
      <c r="K4">
        <f>SUM(IEA_big_bal!K3,IEA_big_bal!K7,IEA_big_bal!K6,IEA_big_bal!K10:K12,IEA_big_bal!K8,IEA_big_bal!K19,IEA_big_bal!K37,IEA_big_bal!K38,IEA_big_bal!K39,IEA_big_bal!K46)</f>
        <v>0</v>
      </c>
      <c r="L4">
        <f>SUM(IEA_big_bal!L3,IEA_big_bal!L7,IEA_big_bal!L6,IEA_big_bal!L10:L12,IEA_big_bal!L8,IEA_big_bal!L19,IEA_big_bal!L37,IEA_big_bal!L38,IEA_big_bal!L39,IEA_big_bal!L46)</f>
        <v>172910</v>
      </c>
      <c r="M4">
        <f>SUM(IEA_big_bal!M3,IEA_big_bal!M7,IEA_big_bal!M6,IEA_big_bal!M10:M12,IEA_big_bal!M8,IEA_big_bal!M19,IEA_big_bal!M37,IEA_big_bal!M38,IEA_big_bal!M39,IEA_big_bal!M46)</f>
        <v>5686</v>
      </c>
      <c r="N4">
        <f>SUM(IEA_big_bal!N3,IEA_big_bal!N7,IEA_big_bal!N6,IEA_big_bal!N10:N12,IEA_big_bal!N8,IEA_big_bal!N19,IEA_big_bal!N37,IEA_big_bal!N38,IEA_big_bal!N39,IEA_big_bal!N46)</f>
        <v>0</v>
      </c>
      <c r="O4">
        <f>SUM(IEA_big_bal!O3,IEA_big_bal!O7,IEA_big_bal!O6,IEA_big_bal!O10:O12,IEA_big_bal!O8,IEA_big_bal!O19,IEA_big_bal!O37,IEA_big_bal!O38,IEA_big_bal!O39,IEA_big_bal!O46)</f>
        <v>3460</v>
      </c>
      <c r="P4">
        <f>SUM(IEA_big_bal!P3,IEA_big_bal!P7,IEA_big_bal!P6,IEA_big_bal!P10:P12,IEA_big_bal!P8,IEA_big_bal!P19,IEA_big_bal!P37,IEA_big_bal!P38,IEA_big_bal!P39,IEA_big_bal!P46)</f>
        <v>0</v>
      </c>
      <c r="Q4">
        <f>SUM(IEA_big_bal!Q3,IEA_big_bal!Q7,IEA_big_bal!Q6,IEA_big_bal!Q10:Q12,IEA_big_bal!Q8,IEA_big_bal!Q19,IEA_big_bal!Q37,IEA_big_bal!Q38,IEA_big_bal!Q39,IEA_big_bal!Q46)</f>
        <v>780</v>
      </c>
      <c r="R4">
        <f>SUM(IEA_big_bal!R3,IEA_big_bal!R7,IEA_big_bal!R6,IEA_big_bal!R10:R12,IEA_big_bal!R8,IEA_big_bal!R19,IEA_big_bal!R37,IEA_big_bal!R38,IEA_big_bal!R39,IEA_big_bal!R46)</f>
        <v>27537</v>
      </c>
      <c r="S4">
        <f>SUM(IEA_big_bal!S3,IEA_big_bal!S7,IEA_big_bal!S6,IEA_big_bal!S10:S12,IEA_big_bal!S8,IEA_big_bal!S19,IEA_big_bal!S37,IEA_big_bal!S38,IEA_big_bal!S39,IEA_big_bal!S46)</f>
        <v>0</v>
      </c>
      <c r="T4">
        <f>SUM(IEA_big_bal!T3,IEA_big_bal!T7,IEA_big_bal!T6,IEA_big_bal!T10:T12,IEA_big_bal!T8,IEA_big_bal!T19,IEA_big_bal!T37,IEA_big_bal!T38,IEA_big_bal!T39,IEA_big_bal!T46)</f>
        <v>10806</v>
      </c>
      <c r="U4">
        <f>SUM(IEA_big_bal!U3,IEA_big_bal!U7,IEA_big_bal!U6,IEA_big_bal!U10:U12,IEA_big_bal!U8,IEA_big_bal!U19,IEA_big_bal!U37,IEA_big_bal!U38,IEA_big_bal!U39,IEA_big_bal!U46)</f>
        <v>19</v>
      </c>
      <c r="V4">
        <f>SUM(IEA_big_bal!V3,IEA_big_bal!V7,IEA_big_bal!V6,IEA_big_bal!V10:V12,IEA_big_bal!V8,IEA_big_bal!V19,IEA_big_bal!V37,IEA_big_bal!V38,IEA_big_bal!V39,IEA_big_bal!V46)</f>
        <v>0</v>
      </c>
      <c r="W4">
        <f>SUM(IEA_big_bal!W3,IEA_big_bal!W7,IEA_big_bal!W6,IEA_big_bal!W10:W12,IEA_big_bal!W8,IEA_big_bal!W19,IEA_big_bal!W37,IEA_big_bal!W38,IEA_big_bal!W39,IEA_big_bal!W46)</f>
        <v>7733</v>
      </c>
      <c r="X4">
        <f>SUM(IEA_big_bal!X3,IEA_big_bal!X7,IEA_big_bal!X6,IEA_big_bal!X10:X12,IEA_big_bal!X8,IEA_big_bal!X19,IEA_big_bal!X37,IEA_big_bal!X38,IEA_big_bal!X39,IEA_big_bal!X46)</f>
        <v>0</v>
      </c>
      <c r="Y4">
        <f>SUM(IEA_big_bal!Y3,IEA_big_bal!Y7,IEA_big_bal!Y6,IEA_big_bal!Y10:Y12,IEA_big_bal!Y8,IEA_big_bal!Y19,IEA_big_bal!Y37,IEA_big_bal!Y38,IEA_big_bal!Y39,IEA_big_bal!Y46)</f>
        <v>437</v>
      </c>
      <c r="Z4">
        <f>SUM(IEA_big_bal!Z3,IEA_big_bal!Z7,IEA_big_bal!Z6,IEA_big_bal!Z10:Z12,IEA_big_bal!Z8,IEA_big_bal!Z19,IEA_big_bal!Z37,IEA_big_bal!Z38,IEA_big_bal!Z39,IEA_big_bal!Z46)</f>
        <v>77999</v>
      </c>
      <c r="AA4">
        <f>SUM(IEA_big_bal!AA3,IEA_big_bal!AA7,IEA_big_bal!AA6,IEA_big_bal!AA10:AA12,IEA_big_bal!AA8,IEA_big_bal!AA19,IEA_big_bal!AA37,IEA_big_bal!AA38,IEA_big_bal!AA39,IEA_big_bal!AA46)</f>
        <v>0</v>
      </c>
      <c r="AB4">
        <f>SUM(IEA_big_bal!AB3,IEA_big_bal!AB7,IEA_big_bal!AB6,IEA_big_bal!AB10:AB12,IEA_big_bal!AB8,IEA_big_bal!AB19,IEA_big_bal!AB37,IEA_big_bal!AB38,IEA_big_bal!AB39,IEA_big_bal!AB46)</f>
        <v>3741665</v>
      </c>
      <c r="AC4">
        <f>SUM(IEA_big_bal!AC3,IEA_big_bal!AC7,IEA_big_bal!AC6,IEA_big_bal!AC10:AC12,IEA_big_bal!AC8,IEA_big_bal!AC19,IEA_big_bal!AC37,IEA_big_bal!AC38,IEA_big_bal!AC39,IEA_big_bal!AC46)</f>
        <v>19619</v>
      </c>
      <c r="AD4">
        <f>SUM(IEA_big_bal!AD3,IEA_big_bal!AD7,IEA_big_bal!AD6,IEA_big_bal!AD10:AD12,IEA_big_bal!AD8,IEA_big_bal!AD19,IEA_big_bal!AD37,IEA_big_bal!AD38,IEA_big_bal!AD39,IEA_big_bal!AD46)</f>
        <v>3713882</v>
      </c>
      <c r="AE4">
        <f>SUM(IEA_big_bal!AE3,IEA_big_bal!AE7,IEA_big_bal!AE6,IEA_big_bal!AE10:AE12,IEA_big_bal!AE8,IEA_big_bal!AE19,IEA_big_bal!AE37,IEA_big_bal!AE38,IEA_big_bal!AE39,IEA_big_bal!AE46)</f>
        <v>0</v>
      </c>
      <c r="AF4">
        <f>SUM(IEA_big_bal!AF3,IEA_big_bal!AF7,IEA_big_bal!AF6,IEA_big_bal!AF10:AF12,IEA_big_bal!AF8,IEA_big_bal!AF19,IEA_big_bal!AF37,IEA_big_bal!AF38,IEA_big_bal!AF39,IEA_big_bal!AF46)</f>
        <v>0</v>
      </c>
      <c r="AG4">
        <f>SUM(IEA_big_bal!AG3,IEA_big_bal!AG7,IEA_big_bal!AG6,IEA_big_bal!AG10:AG12,IEA_big_bal!AG8,IEA_big_bal!AG19,IEA_big_bal!AG37,IEA_big_bal!AG38,IEA_big_bal!AG39,IEA_big_bal!AG46)</f>
        <v>0</v>
      </c>
      <c r="AH4">
        <f>SUM(IEA_big_bal!AH3,IEA_big_bal!AH7,IEA_big_bal!AH6,IEA_big_bal!AH10:AH12,IEA_big_bal!AH8,IEA_big_bal!AH19,IEA_big_bal!AH37,IEA_big_bal!AH38,IEA_big_bal!AH39,IEA_big_bal!AH46)</f>
        <v>0</v>
      </c>
      <c r="AI4">
        <f>SUM(IEA_big_bal!AI3,IEA_big_bal!AI7,IEA_big_bal!AI6,IEA_big_bal!AI10:AI12,IEA_big_bal!AI8,IEA_big_bal!AI19,IEA_big_bal!AI37,IEA_big_bal!AI38,IEA_big_bal!AI39,IEA_big_bal!AI46)</f>
        <v>2251</v>
      </c>
      <c r="AJ4">
        <f>SUM(IEA_big_bal!AJ3,IEA_big_bal!AJ7,IEA_big_bal!AJ6,IEA_big_bal!AJ10:AJ12,IEA_big_bal!AJ8,IEA_big_bal!AJ19,IEA_big_bal!AJ37,IEA_big_bal!AJ38,IEA_big_bal!AJ39,IEA_big_bal!AJ46)</f>
        <v>0</v>
      </c>
      <c r="AK4">
        <f>SUM(IEA_big_bal!AK3,IEA_big_bal!AK7,IEA_big_bal!AK6,IEA_big_bal!AK10:AK12,IEA_big_bal!AK8,IEA_big_bal!AK19,IEA_big_bal!AK37,IEA_big_bal!AK38,IEA_big_bal!AK39,IEA_big_bal!AK46)</f>
        <v>0</v>
      </c>
      <c r="AL4">
        <f>SUM(IEA_big_bal!AL3,IEA_big_bal!AL7,IEA_big_bal!AL6,IEA_big_bal!AL10:AL12,IEA_big_bal!AL8,IEA_big_bal!AL19,IEA_big_bal!AL37,IEA_big_bal!AL38,IEA_big_bal!AL39,IEA_big_bal!AL46)</f>
        <v>0</v>
      </c>
      <c r="AM4">
        <f>SUM(IEA_big_bal!AM3,IEA_big_bal!AM7,IEA_big_bal!AM6,IEA_big_bal!AM10:AM12,IEA_big_bal!AM8,IEA_big_bal!AM19,IEA_big_bal!AM37,IEA_big_bal!AM38,IEA_big_bal!AM39,IEA_big_bal!AM46)</f>
        <v>47414</v>
      </c>
      <c r="AN4">
        <f>SUM(IEA_big_bal!AN3,IEA_big_bal!AN7,IEA_big_bal!AN6,IEA_big_bal!AN10:AN12,IEA_big_bal!AN8,IEA_big_bal!AN19,IEA_big_bal!AN37,IEA_big_bal!AN38,IEA_big_bal!AN39,IEA_big_bal!AN46)</f>
        <v>264262</v>
      </c>
      <c r="AO4">
        <f>SUM(IEA_big_bal!AO3,IEA_big_bal!AO7,IEA_big_bal!AO6,IEA_big_bal!AO10:AO12,IEA_big_bal!AO8,IEA_big_bal!AO19,IEA_big_bal!AO37,IEA_big_bal!AO38,IEA_big_bal!AO39,IEA_big_bal!AO46)</f>
        <v>13976</v>
      </c>
      <c r="AP4">
        <f>SUM(IEA_big_bal!AP3,IEA_big_bal!AP7,IEA_big_bal!AP6,IEA_big_bal!AP10:AP12,IEA_big_bal!AP8,IEA_big_bal!AP19,IEA_big_bal!AP37,IEA_big_bal!AP38,IEA_big_bal!AP39,IEA_big_bal!AP46)</f>
        <v>1992</v>
      </c>
      <c r="AQ4">
        <f>SUM(IEA_big_bal!AQ3,IEA_big_bal!AQ7,IEA_big_bal!AQ6,IEA_big_bal!AQ10:AQ12,IEA_big_bal!AQ8,IEA_big_bal!AQ19,IEA_big_bal!AQ37,IEA_big_bal!AQ38,IEA_big_bal!AQ39,IEA_big_bal!AQ46)</f>
        <v>0</v>
      </c>
      <c r="AR4">
        <f>SUM(IEA_big_bal!AR3,IEA_big_bal!AR7,IEA_big_bal!AR6,IEA_big_bal!AR10:AR12,IEA_big_bal!AR8,IEA_big_bal!AR19,IEA_big_bal!AR37,IEA_big_bal!AR38,IEA_big_bal!AR39,IEA_big_bal!AR46)</f>
        <v>0</v>
      </c>
      <c r="AS4">
        <f>SUM(IEA_big_bal!AS3,IEA_big_bal!AS7,IEA_big_bal!AS6,IEA_big_bal!AS10:AS12,IEA_big_bal!AS8,IEA_big_bal!AS19,IEA_big_bal!AS37,IEA_big_bal!AS38,IEA_big_bal!AS39,IEA_big_bal!AS46)</f>
        <v>0</v>
      </c>
      <c r="AT4">
        <f>SUM(IEA_big_bal!AT3,IEA_big_bal!AT7,IEA_big_bal!AT6,IEA_big_bal!AT10:AT12,IEA_big_bal!AT8,IEA_big_bal!AT19,IEA_big_bal!AT37,IEA_big_bal!AT38,IEA_big_bal!AT39,IEA_big_bal!AT46)</f>
        <v>0</v>
      </c>
      <c r="AU4">
        <f>SUM(IEA_big_bal!AU3,IEA_big_bal!AU7,IEA_big_bal!AU6,IEA_big_bal!AU10:AU12,IEA_big_bal!AU8,IEA_big_bal!AU19,IEA_big_bal!AU37,IEA_big_bal!AU38,IEA_big_bal!AU39,IEA_big_bal!AU46)</f>
        <v>44172</v>
      </c>
      <c r="AV4">
        <f>SUM(IEA_big_bal!AV3,IEA_big_bal!AV7,IEA_big_bal!AV6,IEA_big_bal!AV10:AV12,IEA_big_bal!AV8,IEA_big_bal!AV19,IEA_big_bal!AV37,IEA_big_bal!AV38,IEA_big_bal!AV39,IEA_big_bal!AV46)</f>
        <v>86</v>
      </c>
      <c r="AW4">
        <f>SUM(IEA_big_bal!AW3,IEA_big_bal!AW7,IEA_big_bal!AW6,IEA_big_bal!AW10:AW12,IEA_big_bal!AW8,IEA_big_bal!AW19,IEA_big_bal!AW37,IEA_big_bal!AW38,IEA_big_bal!AW39,IEA_big_bal!AW46)</f>
        <v>0</v>
      </c>
      <c r="AX4">
        <f>SUM(IEA_big_bal!AX3,IEA_big_bal!AX7,IEA_big_bal!AX6,IEA_big_bal!AX10:AX12,IEA_big_bal!AX8,IEA_big_bal!AX19,IEA_big_bal!AX37,IEA_big_bal!AX38,IEA_big_bal!AX39,IEA_big_bal!AX46)</f>
        <v>847532</v>
      </c>
      <c r="AY4">
        <f>SUM(IEA_big_bal!AY3,IEA_big_bal!AY7,IEA_big_bal!AY6,IEA_big_bal!AY10:AY12,IEA_big_bal!AY8,IEA_big_bal!AY19,IEA_big_bal!AY37,IEA_big_bal!AY38,IEA_big_bal!AY39,IEA_big_bal!AY46)</f>
        <v>15268</v>
      </c>
      <c r="AZ4">
        <f>SUM(IEA_big_bal!AZ3,IEA_big_bal!AZ7,IEA_big_bal!AZ6,IEA_big_bal!AZ10:AZ12,IEA_big_bal!AZ8,IEA_big_bal!AZ19,IEA_big_bal!AZ37,IEA_big_bal!AZ38,IEA_big_bal!AZ39,IEA_big_bal!AZ46)</f>
        <v>15483</v>
      </c>
      <c r="BA4">
        <f>SUM(IEA_big_bal!BA3,IEA_big_bal!BA7,IEA_big_bal!BA6,IEA_big_bal!BA10:BA12,IEA_big_bal!BA8,IEA_big_bal!BA19,IEA_big_bal!BA37,IEA_big_bal!BA38,IEA_big_bal!BA39,IEA_big_bal!BA46)</f>
        <v>307301</v>
      </c>
      <c r="BB4">
        <f>SUM(IEA_big_bal!BB3,IEA_big_bal!BB7,IEA_big_bal!BB6,IEA_big_bal!BB10:BB12,IEA_big_bal!BB8,IEA_big_bal!BB19,IEA_big_bal!BB37,IEA_big_bal!BB38,IEA_big_bal!BB39,IEA_big_bal!BB46)</f>
        <v>0</v>
      </c>
      <c r="BC4">
        <f>SUM(IEA_big_bal!BC3,IEA_big_bal!BC7,IEA_big_bal!BC6,IEA_big_bal!BC10:BC12,IEA_big_bal!BC8,IEA_big_bal!BC19,IEA_big_bal!BC37,IEA_big_bal!BC38,IEA_big_bal!BC39,IEA_big_bal!BC46)</f>
        <v>108851</v>
      </c>
      <c r="BD4">
        <f>SUM(IEA_big_bal!BD3,IEA_big_bal!BD7,IEA_big_bal!BD6,IEA_big_bal!BD10:BD12,IEA_big_bal!BD8,IEA_big_bal!BD19,IEA_big_bal!BD37,IEA_big_bal!BD38,IEA_big_bal!BD39,IEA_big_bal!BD46)</f>
        <v>0</v>
      </c>
      <c r="BE4">
        <f>SUM(IEA_big_bal!BE3,IEA_big_bal!BE7,IEA_big_bal!BE6,IEA_big_bal!BE10:BE12,IEA_big_bal!BE8,IEA_big_bal!BE19,IEA_big_bal!BE37,IEA_big_bal!BE38,IEA_big_bal!BE39,IEA_big_bal!BE46)</f>
        <v>0</v>
      </c>
      <c r="BF4">
        <f>SUM(IEA_big_bal!BF3,IEA_big_bal!BF7,IEA_big_bal!BF6,IEA_big_bal!BF10:BF12,IEA_big_bal!BF8,IEA_big_bal!BF19,IEA_big_bal!BF37,IEA_big_bal!BF38,IEA_big_bal!BF39,IEA_big_bal!BF46)</f>
        <v>0</v>
      </c>
      <c r="BG4">
        <f>SUM(IEA_big_bal!BG3,IEA_big_bal!BG7,IEA_big_bal!BG6,IEA_big_bal!BG10:BG12,IEA_big_bal!BG8,IEA_big_bal!BG19,IEA_big_bal!BG37,IEA_big_bal!BG38,IEA_big_bal!BG39,IEA_big_bal!BG46)</f>
        <v>31063</v>
      </c>
      <c r="BH4">
        <f>SUM(IEA_big_bal!BH3,IEA_big_bal!BH7,IEA_big_bal!BH6,IEA_big_bal!BH10:BH12,IEA_big_bal!BH8,IEA_big_bal!BH19,IEA_big_bal!BH37,IEA_big_bal!BH38,IEA_big_bal!BH39,IEA_big_bal!BH46)</f>
        <v>1190</v>
      </c>
      <c r="BI4">
        <f>SUM(IEA_big_bal!BI3,IEA_big_bal!BI7,IEA_big_bal!BI6,IEA_big_bal!BI10:BI12,IEA_big_bal!BI8,IEA_big_bal!BI19,IEA_big_bal!BI37,IEA_big_bal!BI38,IEA_big_bal!BI39,IEA_big_bal!BI46)</f>
        <v>27783</v>
      </c>
      <c r="BJ4">
        <f>SUM(IEA_big_bal!BJ3,IEA_big_bal!BJ7,IEA_big_bal!BJ6,IEA_big_bal!BJ10:BJ12,IEA_big_bal!BJ8,IEA_big_bal!BJ19,IEA_big_bal!BJ37,IEA_big_bal!BJ38,IEA_big_bal!BJ39,IEA_big_bal!BJ46)</f>
        <v>126</v>
      </c>
      <c r="BK4">
        <f>SUM(IEA_big_bal!BK3,IEA_big_bal!BK7,IEA_big_bal!BK6,IEA_big_bal!BK10:BK12,IEA_big_bal!BK8,IEA_big_bal!BK19,IEA_big_bal!BK37,IEA_big_bal!BK38,IEA_big_bal!BK39,IEA_big_bal!BK46)</f>
        <v>2582</v>
      </c>
      <c r="BL4">
        <f>SUM(IEA_big_bal!BL3,IEA_big_bal!BL7,IEA_big_bal!BL6,IEA_big_bal!BL10:BL12,IEA_big_bal!BL8,IEA_big_bal!BL19,IEA_big_bal!BL37,IEA_big_bal!BL38,IEA_big_bal!BL39,IEA_big_bal!BL46)</f>
        <v>0</v>
      </c>
      <c r="BM4">
        <f>SUM(IEA_big_bal!BM3,IEA_big_bal!BM7,IEA_big_bal!BM6,IEA_big_bal!BM10:BM12,IEA_big_bal!BM8,IEA_big_bal!BM19,IEA_big_bal!BM37,IEA_big_bal!BM38,IEA_big_bal!BM39,IEA_big_bal!BM46)</f>
        <v>6504</v>
      </c>
      <c r="BN4">
        <f>SUM(IEA_big_bal!BN3,IEA_big_bal!BN7,IEA_big_bal!BN6,IEA_big_bal!BN10:BN12,IEA_big_bal!BN8,IEA_big_bal!BN19,IEA_big_bal!BN37,IEA_big_bal!BN38,IEA_big_bal!BN39,IEA_big_bal!BN46)</f>
        <v>81000</v>
      </c>
      <c r="BO4">
        <f>SUM(IEA_big_bal!BO3,IEA_big_bal!BO7,IEA_big_bal!BO6,IEA_big_bal!BO10:BO12,IEA_big_bal!BO8,IEA_big_bal!BO19,IEA_big_bal!BO37,IEA_big_bal!BO38,IEA_big_bal!BO39,IEA_big_bal!BO46)</f>
        <v>3448490</v>
      </c>
      <c r="BP4">
        <f>SUM(IEA_big_bal!BP3,IEA_big_bal!BP7,IEA_big_bal!BP6,IEA_big_bal!BP10:BP12,IEA_big_bal!BP8,IEA_big_bal!BP19,IEA_big_bal!BP37,IEA_big_bal!BP38,IEA_big_bal!BP39,IEA_big_bal!BP46)</f>
        <v>717360</v>
      </c>
      <c r="BQ4">
        <f>SUM(IEA_big_bal!BQ3,IEA_big_bal!BQ7,IEA_big_bal!BQ6,IEA_big_bal!BQ10:BQ12,IEA_big_bal!BQ8,IEA_big_bal!BQ19,IEA_big_bal!BQ37,IEA_big_bal!BQ38,IEA_big_bal!BQ39,IEA_big_bal!BQ46)</f>
        <v>6923</v>
      </c>
      <c r="BR4">
        <f>SUM(IEA_big_bal!BR3,IEA_big_bal!BR7,IEA_big_bal!BR6,IEA_big_bal!BR10:BR12,IEA_big_bal!BR8,IEA_big_bal!BR19,IEA_big_bal!BR37,IEA_big_bal!BR38,IEA_big_bal!BR39,IEA_big_bal!BR46)</f>
        <v>0</v>
      </c>
      <c r="BS4">
        <f>SUM(IEA_big_bal!BS3,IEA_big_bal!BS7,IEA_big_bal!BS6,IEA_big_bal!BS10:BS12,IEA_big_bal!BS8,IEA_big_bal!BS19,IEA_big_bal!BS37,IEA_big_bal!BS38,IEA_big_bal!BS39,IEA_big_bal!BS46)</f>
        <v>0</v>
      </c>
      <c r="BT4">
        <f>SUM(IEA_big_bal!BT3,IEA_big_bal!BT7,IEA_big_bal!BT6,IEA_big_bal!BT10:BT12,IEA_big_bal!BT8,IEA_big_bal!BT19,IEA_big_bal!BT37,IEA_big_bal!BT38,IEA_big_bal!BT39,IEA_big_bal!BT46)</f>
        <v>0</v>
      </c>
      <c r="BU4">
        <f>SUM(IEA_big_bal!BU3,IEA_big_bal!BU7,IEA_big_bal!BU6,IEA_big_bal!BU10:BU12,IEA_big_bal!BU8,IEA_big_bal!BU19,IEA_big_bal!BU37,IEA_big_bal!BU38,IEA_big_bal!BU39,IEA_big_bal!BU46)</f>
        <v>35146</v>
      </c>
      <c r="BV4">
        <f>SUM(IEA_big_bal!BV3,IEA_big_bal!BV7,IEA_big_bal!BV6,IEA_big_bal!BV10:BV12,IEA_big_bal!BV8,IEA_big_bal!BV19,IEA_big_bal!BV37,IEA_big_bal!BV38,IEA_big_bal!BV39,IEA_big_bal!BV46)</f>
        <v>46534</v>
      </c>
      <c r="BW4">
        <f>SUM(IEA_big_bal!BW3,IEA_big_bal!BW7,IEA_big_bal!BW6,IEA_big_bal!BW10:BW12,IEA_big_bal!BW8,IEA_big_bal!BW19,IEA_big_bal!BW37,IEA_big_bal!BW38,IEA_big_bal!BW39,IEA_big_bal!BW46)</f>
        <v>0</v>
      </c>
      <c r="BX4">
        <f>SUM(IEA_big_bal!BX3,IEA_big_bal!BX7,IEA_big_bal!BX6,IEA_big_bal!BX10:BX12,IEA_big_bal!BX8,IEA_big_bal!BX19,IEA_big_bal!BX37,IEA_big_bal!BX38,IEA_big_bal!BX39,IEA_big_bal!BX46)</f>
        <v>0</v>
      </c>
      <c r="BY4">
        <f>SUM(IEA_big_bal!BY3,IEA_big_bal!BY7,IEA_big_bal!BY6,IEA_big_bal!BY10:BY12,IEA_big_bal!BY8,IEA_big_bal!BY19,IEA_big_bal!BY37,IEA_big_bal!BY38,IEA_big_bal!BY39,IEA_big_bal!BY46)</f>
        <v>262492</v>
      </c>
      <c r="BZ4">
        <f>SUM(IEA_big_bal!BZ3,IEA_big_bal!BZ7,IEA_big_bal!BZ6,IEA_big_bal!BZ10:BZ12,IEA_big_bal!BZ8,IEA_big_bal!BZ19,IEA_big_bal!BZ37,IEA_big_bal!BZ38,IEA_big_bal!BZ39,IEA_big_bal!BZ46)</f>
        <v>70220</v>
      </c>
      <c r="CA4">
        <f>SUM(IEA_big_bal!CA3,IEA_big_bal!CA7,IEA_big_bal!CA6,IEA_big_bal!CA10:CA12,IEA_big_bal!CA8,IEA_big_bal!CA19,IEA_big_bal!CA37,IEA_big_bal!CA38,IEA_big_bal!CA39,IEA_big_bal!CA46)</f>
        <v>0</v>
      </c>
      <c r="CB4">
        <f>SUM(IEA_big_bal!CB3,IEA_big_bal!CB7,IEA_big_bal!CB6,IEA_big_bal!CB10:CB12,IEA_big_bal!CB8,IEA_big_bal!CB19,IEA_big_bal!CB37,IEA_big_bal!CB38,IEA_big_bal!CB39,IEA_big_bal!CB46)</f>
        <v>635</v>
      </c>
      <c r="CC4">
        <f>SUM(IEA_big_bal!CC3,IEA_big_bal!CC7,IEA_big_bal!CC6,IEA_big_bal!CC10:CC12,IEA_big_bal!CC8,IEA_big_bal!CC19,IEA_big_bal!CC37,IEA_big_bal!CC38,IEA_big_bal!CC39,IEA_big_bal!CC46)</f>
        <v>34</v>
      </c>
      <c r="CD4">
        <f>SUM(IEA_big_bal!CD3,IEA_big_bal!CD7,IEA_big_bal!CD6,IEA_big_bal!CD10:CD12,IEA_big_bal!CD8,IEA_big_bal!CD19,IEA_big_bal!CD37,IEA_big_bal!CD38,IEA_big_bal!CD39,IEA_big_bal!CD46)</f>
        <v>208634</v>
      </c>
      <c r="CE4">
        <f>SUM(IEA_big_bal!CE3,IEA_big_bal!CE7,IEA_big_bal!CE6,IEA_big_bal!CE10:CE12,IEA_big_bal!CE8,IEA_big_bal!CE19,IEA_big_bal!CE37,IEA_big_bal!CE38,IEA_big_bal!CE39,IEA_big_bal!CE46)</f>
        <v>5675</v>
      </c>
      <c r="CF4">
        <f>SUM(IEA_big_bal!CF3,IEA_big_bal!CF7,IEA_big_bal!CF6,IEA_big_bal!CF10:CF12,IEA_big_bal!CF8,IEA_big_bal!CF19,IEA_big_bal!CF37,IEA_big_bal!CF38,IEA_big_bal!CF39,IEA_big_bal!CF46)</f>
        <v>0</v>
      </c>
      <c r="CG4">
        <f>SUM(IEA_big_bal!CG3,IEA_big_bal!CG7,IEA_big_bal!CG6,IEA_big_bal!CG10:CG12,IEA_big_bal!CG8,IEA_big_bal!CG19,IEA_big_bal!CG37,IEA_big_bal!CG38,IEA_big_bal!CG39,IEA_big_bal!CG46)</f>
        <v>17013</v>
      </c>
      <c r="CH4">
        <f>SUM(IEA_big_bal!CH3,IEA_big_bal!CH7,IEA_big_bal!CH6,IEA_big_bal!CH10:CH12,IEA_big_bal!CH8,IEA_big_bal!CH19,IEA_big_bal!CH37,IEA_big_bal!CH38,IEA_big_bal!CH39,IEA_big_bal!CH46)</f>
        <v>0</v>
      </c>
      <c r="CI4">
        <f>SUM(IEA_big_bal!CI3,IEA_big_bal!CI7,IEA_big_bal!CI6,IEA_big_bal!CI10:CI12,IEA_big_bal!CI8,IEA_big_bal!CI19,IEA_big_bal!CI37,IEA_big_bal!CI38,IEA_big_bal!CI39,IEA_big_bal!CI46)</f>
        <v>0</v>
      </c>
      <c r="CJ4">
        <f>SUM(IEA_big_bal!CJ3,IEA_big_bal!CJ7,IEA_big_bal!CJ6,IEA_big_bal!CJ10:CJ12,IEA_big_bal!CJ8,IEA_big_bal!CJ19,IEA_big_bal!CJ37,IEA_big_bal!CJ38,IEA_big_bal!CJ39,IEA_big_bal!CJ46)</f>
        <v>1038</v>
      </c>
      <c r="CK4">
        <f>SUM(IEA_big_bal!CK3,IEA_big_bal!CK7,IEA_big_bal!CK6,IEA_big_bal!CK10:CK12,IEA_big_bal!CK8,IEA_big_bal!CK19,IEA_big_bal!CK37,IEA_big_bal!CK38,IEA_big_bal!CK39,IEA_big_bal!CK46)</f>
        <v>0</v>
      </c>
      <c r="CL4">
        <f>SUM(IEA_big_bal!CL3,IEA_big_bal!CL7,IEA_big_bal!CL6,IEA_big_bal!CL10:CL12,IEA_big_bal!CL8,IEA_big_bal!CL19,IEA_big_bal!CL37,IEA_big_bal!CL38,IEA_big_bal!CL39,IEA_big_bal!CL46)</f>
        <v>0</v>
      </c>
      <c r="CM4">
        <f>SUM(IEA_big_bal!CM3,IEA_big_bal!CM7,IEA_big_bal!CM6,IEA_big_bal!CM10:CM12,IEA_big_bal!CM8,IEA_big_bal!CM19,IEA_big_bal!CM37,IEA_big_bal!CM38,IEA_big_bal!CM39,IEA_big_bal!CM46)</f>
        <v>2</v>
      </c>
      <c r="CN4">
        <f>SUM(IEA_big_bal!CN3,IEA_big_bal!CN7,IEA_big_bal!CN6,IEA_big_bal!CN10:CN12,IEA_big_bal!CN8,IEA_big_bal!CN19,IEA_big_bal!CN37,IEA_big_bal!CN38,IEA_big_bal!CN39,IEA_big_bal!CN46)</f>
        <v>1108</v>
      </c>
      <c r="CO4">
        <f>SUM(IEA_big_bal!CO3,IEA_big_bal!CO7,IEA_big_bal!CO6,IEA_big_bal!CO10:CO12,IEA_big_bal!CO8,IEA_big_bal!CO19,IEA_big_bal!CO37,IEA_big_bal!CO38,IEA_big_bal!CO39,IEA_big_bal!CO46)</f>
        <v>0</v>
      </c>
      <c r="CP4">
        <f>SUM(IEA_big_bal!CP3,IEA_big_bal!CP7,IEA_big_bal!CP6,IEA_big_bal!CP10:CP12,IEA_big_bal!CP8,IEA_big_bal!CP19,IEA_big_bal!CP37,IEA_big_bal!CP38,IEA_big_bal!CP39,IEA_big_bal!CP46)</f>
        <v>33592</v>
      </c>
      <c r="CQ4">
        <f>SUM(IEA_big_bal!CQ3,IEA_big_bal!CQ7,IEA_big_bal!CQ6,IEA_big_bal!CQ10:CQ12,IEA_big_bal!CQ8,IEA_big_bal!CQ19,IEA_big_bal!CQ37,IEA_big_bal!CQ38,IEA_big_bal!CQ39,IEA_big_bal!CQ46)</f>
        <v>5169</v>
      </c>
      <c r="CR4">
        <f>SUM(IEA_big_bal!CR3,IEA_big_bal!CR7,IEA_big_bal!CR6,IEA_big_bal!CR10:CR12,IEA_big_bal!CR8,IEA_big_bal!CR19,IEA_big_bal!CR37,IEA_big_bal!CR38,IEA_big_bal!CR39,IEA_big_bal!CR46)</f>
        <v>0</v>
      </c>
      <c r="CS4">
        <f>SUM(IEA_big_bal!CS3,IEA_big_bal!CS7,IEA_big_bal!CS6,IEA_big_bal!CS10:CS12,IEA_big_bal!CS8,IEA_big_bal!CS19,IEA_big_bal!CS37,IEA_big_bal!CS38,IEA_big_bal!CS39,IEA_big_bal!CS46)</f>
        <v>724</v>
      </c>
      <c r="CT4">
        <f>SUM(IEA_big_bal!CT3,IEA_big_bal!CT7,IEA_big_bal!CT6,IEA_big_bal!CT10:CT12,IEA_big_bal!CT8,IEA_big_bal!CT19,IEA_big_bal!CT37,IEA_big_bal!CT38,IEA_big_bal!CT39,IEA_big_bal!CT46)</f>
        <v>1452</v>
      </c>
      <c r="CU4">
        <f>SUM(IEA_big_bal!CU3,IEA_big_bal!CU7,IEA_big_bal!CU6,IEA_big_bal!CU10:CU12,IEA_big_bal!CU8,IEA_big_bal!CU19,IEA_big_bal!CU37,IEA_big_bal!CU38,IEA_big_bal!CU39,IEA_big_bal!CU46)</f>
        <v>4300</v>
      </c>
      <c r="CV4">
        <f>SUM(IEA_big_bal!CV3,IEA_big_bal!CV7,IEA_big_bal!CV6,IEA_big_bal!CV10:CV12,IEA_big_bal!CV8,IEA_big_bal!CV19,IEA_big_bal!CV37,IEA_big_bal!CV38,IEA_big_bal!CV39,IEA_big_bal!CV46)</f>
        <v>0</v>
      </c>
      <c r="CW4">
        <f>SUM(IEA_big_bal!CW3,IEA_big_bal!CW7,IEA_big_bal!CW6,IEA_big_bal!CW10:CW12,IEA_big_bal!CW8,IEA_big_bal!CW19,IEA_big_bal!CW37,IEA_big_bal!CW38,IEA_big_bal!CW39,IEA_big_bal!CW46)</f>
        <v>52983</v>
      </c>
      <c r="CX4">
        <f>SUM(IEA_big_bal!CX3,IEA_big_bal!CX7,IEA_big_bal!CX6,IEA_big_bal!CX10:CX12,IEA_big_bal!CX8,IEA_big_bal!CX19,IEA_big_bal!CX37,IEA_big_bal!CX38,IEA_big_bal!CX39,IEA_big_bal!CX46)</f>
        <v>20</v>
      </c>
      <c r="CY4">
        <f>SUM(IEA_big_bal!CY3,IEA_big_bal!CY7,IEA_big_bal!CY6,IEA_big_bal!CY10:CY12,IEA_big_bal!CY8,IEA_big_bal!CY19,IEA_big_bal!CY37,IEA_big_bal!CY38,IEA_big_bal!CY39,IEA_big_bal!CY46)</f>
        <v>0</v>
      </c>
      <c r="CZ4">
        <f>SUM(IEA_big_bal!CZ3,IEA_big_bal!CZ7,IEA_big_bal!CZ6,IEA_big_bal!CZ10:CZ12,IEA_big_bal!CZ8,IEA_big_bal!CZ19,IEA_big_bal!CZ37,IEA_big_bal!CZ38,IEA_big_bal!CZ39,IEA_big_bal!CZ46)</f>
        <v>0</v>
      </c>
      <c r="DA4">
        <f>SUM(IEA_big_bal!DA3,IEA_big_bal!DA7,IEA_big_bal!DA6,IEA_big_bal!DA10:DA12,IEA_big_bal!DA8,IEA_big_bal!DA19,IEA_big_bal!DA37,IEA_big_bal!DA38,IEA_big_bal!DA39,IEA_big_bal!DA46)</f>
        <v>21610</v>
      </c>
      <c r="DB4">
        <f>SUM(IEA_big_bal!DB3,IEA_big_bal!DB7,IEA_big_bal!DB6,IEA_big_bal!DB10:DB12,IEA_big_bal!DB8,IEA_big_bal!DB19,IEA_big_bal!DB37,IEA_big_bal!DB38,IEA_big_bal!DB39,IEA_big_bal!DB46)</f>
        <v>5504771</v>
      </c>
      <c r="DC4">
        <f>SUM(IEA_big_bal!DC3,IEA_big_bal!DC7,IEA_big_bal!DC6,IEA_big_bal!DC10:DC12,IEA_big_bal!DC8,IEA_big_bal!DC19,IEA_big_bal!DC37,IEA_big_bal!DC38,IEA_big_bal!DC39,IEA_big_bal!DC46)</f>
        <v>413932</v>
      </c>
      <c r="DD4">
        <f>SUM(IEA_big_bal!DD3,IEA_big_bal!DD7,IEA_big_bal!DD6,IEA_big_bal!DD10:DD12,IEA_big_bal!DD8,IEA_big_bal!DD19,IEA_big_bal!DD37,IEA_big_bal!DD38,IEA_big_bal!DD39,IEA_big_bal!DD46)</f>
        <v>40</v>
      </c>
      <c r="DE4">
        <f>SUM(IEA_big_bal!DE3,IEA_big_bal!DE7,IEA_big_bal!DE6,IEA_big_bal!DE10:DE12,IEA_big_bal!DE8,IEA_big_bal!DE19,IEA_big_bal!DE37,IEA_big_bal!DE38,IEA_big_bal!DE39,IEA_big_bal!DE46)</f>
        <v>0</v>
      </c>
      <c r="DF4">
        <f>SUM(IEA_big_bal!DF3,IEA_big_bal!DF7,IEA_big_bal!DF6,IEA_big_bal!DF10:DF12,IEA_big_bal!DF8,IEA_big_bal!DF19,IEA_big_bal!DF37,IEA_big_bal!DF38,IEA_big_bal!DF39,IEA_big_bal!DF46)</f>
        <v>1760</v>
      </c>
      <c r="DG4">
        <f>SUM(IEA_big_bal!DG3,IEA_big_bal!DG7,IEA_big_bal!DG6,IEA_big_bal!DG10:DG12,IEA_big_bal!DG8,IEA_big_bal!DG19,IEA_big_bal!DG37,IEA_big_bal!DG38,IEA_big_bal!DG39,IEA_big_bal!DG46)</f>
        <v>2003425</v>
      </c>
      <c r="DH4">
        <f>SUM(IEA_big_bal!DH3,IEA_big_bal!DH7,IEA_big_bal!DH6,IEA_big_bal!DH10:DH12,IEA_big_bal!DH8,IEA_big_bal!DH19,IEA_big_bal!DH37,IEA_big_bal!DH38,IEA_big_bal!DH39,IEA_big_bal!DH46)</f>
        <v>680942</v>
      </c>
      <c r="DI4">
        <f>SUM(IEA_big_bal!DI3,IEA_big_bal!DI7,IEA_big_bal!DI6,IEA_big_bal!DI10:DI12,IEA_big_bal!DI8,IEA_big_bal!DI19,IEA_big_bal!DI37,IEA_big_bal!DI38,IEA_big_bal!DI39,IEA_big_bal!DI46)</f>
        <v>857787</v>
      </c>
      <c r="DJ4">
        <f>SUM(IEA_big_bal!DJ3,IEA_big_bal!DJ7,IEA_big_bal!DJ6,IEA_big_bal!DJ10:DJ12,IEA_big_bal!DJ8,IEA_big_bal!DJ19,IEA_big_bal!DJ37,IEA_big_bal!DJ38,IEA_big_bal!DJ39,IEA_big_bal!DJ46)</f>
        <v>0</v>
      </c>
      <c r="DK4">
        <f>SUM(IEA_big_bal!DK3,IEA_big_bal!DK7,IEA_big_bal!DK6,IEA_big_bal!DK10:DK12,IEA_big_bal!DK8,IEA_big_bal!DK19,IEA_big_bal!DK37,IEA_big_bal!DK38,IEA_big_bal!DK39,IEA_big_bal!DK46)</f>
        <v>0</v>
      </c>
      <c r="DL4">
        <f>SUM(IEA_big_bal!DL3,IEA_big_bal!DL7,IEA_big_bal!DL6,IEA_big_bal!DL10:DL12,IEA_big_bal!DL8,IEA_big_bal!DL19,IEA_big_bal!DL37,IEA_big_bal!DL38,IEA_big_bal!DL39,IEA_big_bal!DL46)</f>
        <v>2609</v>
      </c>
      <c r="DM4">
        <f>SUM(IEA_big_bal!DM3,IEA_big_bal!DM7,IEA_big_bal!DM6,IEA_big_bal!DM10:DM12,IEA_big_bal!DM8,IEA_big_bal!DM19,IEA_big_bal!DM37,IEA_big_bal!DM38,IEA_big_bal!DM39,IEA_big_bal!DM46)</f>
        <v>336</v>
      </c>
      <c r="DN4">
        <f>SUM(IEA_big_bal!DN3,IEA_big_bal!DN7,IEA_big_bal!DN6,IEA_big_bal!DN10:DN12,IEA_big_bal!DN8,IEA_big_bal!DN19,IEA_big_bal!DN37,IEA_big_bal!DN38,IEA_big_bal!DN39,IEA_big_bal!DN46)</f>
        <v>0</v>
      </c>
      <c r="DO4">
        <f>SUM(IEA_big_bal!DO3,IEA_big_bal!DO7,IEA_big_bal!DO6,IEA_big_bal!DO10:DO12,IEA_big_bal!DO8,IEA_big_bal!DO19,IEA_big_bal!DO37,IEA_big_bal!DO38,IEA_big_bal!DO39,IEA_big_bal!DO46)</f>
        <v>3542154</v>
      </c>
      <c r="DP4">
        <f>SUM(IEA_big_bal!DP3,IEA_big_bal!DP7,IEA_big_bal!DP6,IEA_big_bal!DP10:DP12,IEA_big_bal!DP8,IEA_big_bal!DP19,IEA_big_bal!DP37,IEA_big_bal!DP38,IEA_big_bal!DP39,IEA_big_bal!DP46)</f>
        <v>96</v>
      </c>
      <c r="DQ4">
        <f>SUM(IEA_big_bal!DQ3,IEA_big_bal!DQ7,IEA_big_bal!DQ6,IEA_big_bal!DQ10:DQ12,IEA_big_bal!DQ8,IEA_big_bal!DQ19,IEA_big_bal!DQ37,IEA_big_bal!DQ38,IEA_big_bal!DQ39,IEA_big_bal!DQ46)</f>
        <v>510</v>
      </c>
      <c r="DR4">
        <f>SUM(IEA_big_bal!DR3,IEA_big_bal!DR7,IEA_big_bal!DR6,IEA_big_bal!DR10:DR12,IEA_big_bal!DR8,IEA_big_bal!DR19,IEA_big_bal!DR37,IEA_big_bal!DR38,IEA_big_bal!DR39,IEA_big_bal!DR46)</f>
        <v>622</v>
      </c>
      <c r="DS4">
        <f>SUM(IEA_big_bal!DS3,IEA_big_bal!DS7,IEA_big_bal!DS6,IEA_big_bal!DS10:DS12,IEA_big_bal!DS8,IEA_big_bal!DS19,IEA_big_bal!DS37,IEA_big_bal!DS38,IEA_big_bal!DS39,IEA_big_bal!DS46)</f>
        <v>25342</v>
      </c>
      <c r="DT4">
        <f>SUM(IEA_big_bal!DT3,IEA_big_bal!DT7,IEA_big_bal!DT6,IEA_big_bal!DT10:DT12,IEA_big_bal!DT8,IEA_big_bal!DT19,IEA_big_bal!DT37,IEA_big_bal!DT38,IEA_big_bal!DT39,IEA_big_bal!DT46)</f>
        <v>141115</v>
      </c>
      <c r="DU4">
        <f>SUM(IEA_big_bal!DU3,IEA_big_bal!DU7,IEA_big_bal!DU6,IEA_big_bal!DU10:DU12,IEA_big_bal!DU8,IEA_big_bal!DU19,IEA_big_bal!DU37,IEA_big_bal!DU38,IEA_big_bal!DU39,IEA_big_bal!DU46)</f>
        <v>5411</v>
      </c>
      <c r="DV4">
        <f>SUM(IEA_big_bal!DV3,IEA_big_bal!DV7,IEA_big_bal!DV6,IEA_big_bal!DV10:DV12,IEA_big_bal!DV8,IEA_big_bal!DV19,IEA_big_bal!DV37,IEA_big_bal!DV38,IEA_big_bal!DV39,IEA_big_bal!DV46)</f>
        <v>9848</v>
      </c>
      <c r="DW4">
        <f>SUM(IEA_big_bal!DW3,IEA_big_bal!DW7,IEA_big_bal!DW6,IEA_big_bal!DW10:DW12,IEA_big_bal!DW8,IEA_big_bal!DW19,IEA_big_bal!DW37,IEA_big_bal!DW38,IEA_big_bal!DW39,IEA_big_bal!DW46)</f>
        <v>0</v>
      </c>
      <c r="DX4">
        <f>SUM(IEA_big_bal!DX3,IEA_big_bal!DX7,IEA_big_bal!DX6,IEA_big_bal!DX10:DX12,IEA_big_bal!DX8,IEA_big_bal!DX19,IEA_big_bal!DX37,IEA_big_bal!DX38,IEA_big_bal!DX39,IEA_big_bal!DX46)</f>
        <v>0</v>
      </c>
      <c r="DY4">
        <f>SUM(IEA_big_bal!DY3,IEA_big_bal!DY7,IEA_big_bal!DY6,IEA_big_bal!DY10:DY12,IEA_big_bal!DY8,IEA_big_bal!DY19,IEA_big_bal!DY37,IEA_big_bal!DY38,IEA_big_bal!DY39,IEA_big_bal!DY46)</f>
        <v>24782</v>
      </c>
      <c r="DZ4">
        <f>SUM(IEA_big_bal!DZ3,IEA_big_bal!DZ7,IEA_big_bal!DZ6,IEA_big_bal!DZ10:DZ12,IEA_big_bal!DZ8,IEA_big_bal!DZ19,IEA_big_bal!DZ37,IEA_big_bal!DZ38,IEA_big_bal!DZ39,IEA_big_bal!DZ46)</f>
        <v>159847</v>
      </c>
      <c r="EA4">
        <f>SUM(IEA_big_bal!EA3,IEA_big_bal!EA7,IEA_big_bal!EA6,IEA_big_bal!EA10:EA12,IEA_big_bal!EA8,IEA_big_bal!EA19,IEA_big_bal!EA37,IEA_big_bal!EA38,IEA_big_bal!EA39,IEA_big_bal!EA46)</f>
        <v>0</v>
      </c>
      <c r="EB4">
        <f>SUM(IEA_big_bal!EB3,IEA_big_bal!EB7,IEA_big_bal!EB6,IEA_big_bal!EB10:EB12,IEA_big_bal!EB8,IEA_big_bal!EB19,IEA_big_bal!EB37,IEA_big_bal!EB38,IEA_big_bal!EB39,IEA_big_bal!EB46)</f>
        <v>0</v>
      </c>
      <c r="EC4">
        <f>SUM(IEA_big_bal!EC3,IEA_big_bal!EC7,IEA_big_bal!EC6,IEA_big_bal!EC10:EC12,IEA_big_bal!EC8,IEA_big_bal!EC19,IEA_big_bal!EC37,IEA_big_bal!EC38,IEA_big_bal!EC39,IEA_big_bal!EC46)</f>
        <v>0</v>
      </c>
      <c r="ED4">
        <f>SUM(IEA_big_bal!ED3,IEA_big_bal!ED7,IEA_big_bal!ED6,IEA_big_bal!ED10:ED12,IEA_big_bal!ED8,IEA_big_bal!ED19,IEA_big_bal!ED37,IEA_big_bal!ED38,IEA_big_bal!ED39,IEA_big_bal!ED46)</f>
        <v>0</v>
      </c>
      <c r="EE4">
        <f>SUM(IEA_big_bal!EE3,IEA_big_bal!EE7,IEA_big_bal!EE6,IEA_big_bal!EE10:EE12,IEA_big_bal!EE8,IEA_big_bal!EE19,IEA_big_bal!EE37,IEA_big_bal!EE38,IEA_big_bal!EE39,IEA_big_bal!EE46)</f>
        <v>0</v>
      </c>
      <c r="EF4">
        <f>SUM(IEA_big_bal!EF3,IEA_big_bal!EF7,IEA_big_bal!EF6,IEA_big_bal!EF10:EF12,IEA_big_bal!EF8,IEA_big_bal!EF19,IEA_big_bal!EF37,IEA_big_bal!EF38,IEA_big_bal!EF39,IEA_big_bal!EF46)</f>
        <v>28714</v>
      </c>
      <c r="EG4">
        <f>SUM(IEA_big_bal!EG3,IEA_big_bal!EG7,IEA_big_bal!EG6,IEA_big_bal!EG10:EG12,IEA_big_bal!EG8,IEA_big_bal!EG19,IEA_big_bal!EG37,IEA_big_bal!EG38,IEA_big_bal!EG39,IEA_big_bal!EG46)</f>
        <v>3730</v>
      </c>
      <c r="EH4">
        <f>SUM(IEA_big_bal!EH3,IEA_big_bal!EH7,IEA_big_bal!EH6,IEA_big_bal!EH10:EH12,IEA_big_bal!EH8,IEA_big_bal!EH19,IEA_big_bal!EH37,IEA_big_bal!EH38,IEA_big_bal!EH39,IEA_big_bal!EH46)</f>
        <v>5307</v>
      </c>
      <c r="EI4">
        <f>SUM(IEA_big_bal!EI3,IEA_big_bal!EI7,IEA_big_bal!EI6,IEA_big_bal!EI10:EI12,IEA_big_bal!EI8,IEA_big_bal!EI19,IEA_big_bal!EI37,IEA_big_bal!EI38,IEA_big_bal!EI39,IEA_big_bal!EI46)</f>
        <v>1337</v>
      </c>
      <c r="EJ4">
        <f>SUM(IEA_big_bal!EJ3,IEA_big_bal!EJ7,IEA_big_bal!EJ6,IEA_big_bal!EJ10:EJ12,IEA_big_bal!EJ8,IEA_big_bal!EJ19,IEA_big_bal!EJ37,IEA_big_bal!EJ38,IEA_big_bal!EJ39,IEA_big_bal!EJ46)</f>
        <v>0</v>
      </c>
      <c r="EK4">
        <f>SUM(IEA_big_bal!EK3,IEA_big_bal!EK7,IEA_big_bal!EK6,IEA_big_bal!EK10:EK12,IEA_big_bal!EK8,IEA_big_bal!EK19,IEA_big_bal!EK37,IEA_big_bal!EK38,IEA_big_bal!EK39,IEA_big_bal!EK46)</f>
        <v>0</v>
      </c>
      <c r="EL4">
        <f>SUM(IEA_big_bal!EL3,IEA_big_bal!EL7,IEA_big_bal!EL6,IEA_big_bal!EL10:EL12,IEA_big_bal!EL8,IEA_big_bal!EL19,IEA_big_bal!EL37,IEA_big_bal!EL38,IEA_big_bal!EL39,IEA_big_bal!EL46)</f>
        <v>34809</v>
      </c>
      <c r="EM4">
        <f>SUM(IEA_big_bal!EM3,IEA_big_bal!EM7,IEA_big_bal!EM6,IEA_big_bal!EM10:EM12,IEA_big_bal!EM8,IEA_big_bal!EM19,IEA_big_bal!EM37,IEA_big_bal!EM38,IEA_big_bal!EM39,IEA_big_bal!EM46)</f>
        <v>0</v>
      </c>
      <c r="EN4">
        <f>SUM(IEA_big_bal!EN3,IEA_big_bal!EN7,IEA_big_bal!EN6,IEA_big_bal!EN10:EN12,IEA_big_bal!EN8,IEA_big_bal!EN19,IEA_big_bal!EN37,IEA_big_bal!EN38,IEA_big_bal!EN39,IEA_big_bal!EN46)</f>
        <v>0</v>
      </c>
      <c r="EO4">
        <f>SUM(IEA_big_bal!EO3,IEA_big_bal!EO7,IEA_big_bal!EO6,IEA_big_bal!EO10:EO12,IEA_big_bal!EO8,IEA_big_bal!EO19,IEA_big_bal!EO37,IEA_big_bal!EO38,IEA_big_bal!EO39,IEA_big_bal!EO46)</f>
        <v>0</v>
      </c>
      <c r="EP4">
        <f>SUM(IEA_big_bal!EP3,IEA_big_bal!EP7,IEA_big_bal!EP6,IEA_big_bal!EP10:EP12,IEA_big_bal!EP8,IEA_big_bal!EP19,IEA_big_bal!EP37,IEA_big_bal!EP38,IEA_big_bal!EP39,IEA_big_bal!EP46)</f>
        <v>0</v>
      </c>
      <c r="EQ4">
        <f>SUM(IEA_big_bal!EQ3,IEA_big_bal!EQ7,IEA_big_bal!EQ6,IEA_big_bal!EQ10:EQ12,IEA_big_bal!EQ8,IEA_big_bal!EQ19,IEA_big_bal!EQ37,IEA_big_bal!EQ38,IEA_big_bal!EQ39,IEA_big_bal!EQ46)</f>
        <v>65118</v>
      </c>
      <c r="ER4">
        <f>SUM(IEA_big_bal!ER3,IEA_big_bal!ER7,IEA_big_bal!ER6,IEA_big_bal!ER10:ER12,IEA_big_bal!ER8,IEA_big_bal!ER19,IEA_big_bal!ER37,IEA_big_bal!ER38,IEA_big_bal!ER39,IEA_big_bal!ER46)</f>
        <v>123841</v>
      </c>
      <c r="ES4">
        <f>SUM(IEA_big_bal!ES3,IEA_big_bal!ES7,IEA_big_bal!ES6,IEA_big_bal!ES10:ES12,IEA_big_bal!ES8,IEA_big_bal!ES19,IEA_big_bal!ES37,IEA_big_bal!ES38,IEA_big_bal!ES39,IEA_big_bal!ES46)</f>
        <v>0</v>
      </c>
      <c r="ET4">
        <f>SUM(IEA_big_bal!ET3,IEA_big_bal!ET7,IEA_big_bal!ET6,IEA_big_bal!ET10:ET12,IEA_big_bal!ET8,IEA_big_bal!ET19,IEA_big_bal!ET37,IEA_big_bal!ET38,IEA_big_bal!ET39,IEA_big_bal!ET46)</f>
        <v>74352</v>
      </c>
      <c r="EU4">
        <f>SUM(IEA_big_bal!EU3,IEA_big_bal!EU7,IEA_big_bal!EU6,IEA_big_bal!EU10:EU12,IEA_big_bal!EU8,IEA_big_bal!EU19,IEA_big_bal!EU37,IEA_big_bal!EU38,IEA_big_bal!EU39,IEA_big_bal!EU46)</f>
        <v>0</v>
      </c>
      <c r="EV4">
        <f>SUM(IEA_big_bal!EV3,IEA_big_bal!EV7,IEA_big_bal!EV6,IEA_big_bal!EV10:EV12,IEA_big_bal!EV8,IEA_big_bal!EV19,IEA_big_bal!EV37,IEA_big_bal!EV38,IEA_big_bal!EV39,IEA_big_bal!EV46)</f>
        <v>1872215</v>
      </c>
      <c r="EW4">
        <f>SUM(IEA_big_bal!EW3,IEA_big_bal!EW7,IEA_big_bal!EW6,IEA_big_bal!EW10:EW12,IEA_big_bal!EW8,IEA_big_bal!EW19,IEA_big_bal!EW37,IEA_big_bal!EW38,IEA_big_bal!EW39,IEA_big_bal!EW46)</f>
        <v>2140</v>
      </c>
      <c r="EX4">
        <f>SUM(IEA_big_bal!EX3,IEA_big_bal!EX7,IEA_big_bal!EX6,IEA_big_bal!EX10:EX12,IEA_big_bal!EX8,IEA_big_bal!EX19,IEA_big_bal!EX37,IEA_big_bal!EX38,IEA_big_bal!EX39,IEA_big_bal!EX46)</f>
        <v>0</v>
      </c>
      <c r="EY4">
        <f>SUM(IEA_big_bal!EY3,IEA_big_bal!EY7,IEA_big_bal!EY6,IEA_big_bal!EY10:EY12,IEA_big_bal!EY8,IEA_big_bal!EY19,IEA_big_bal!EY37,IEA_big_bal!EY38,IEA_big_bal!EY39,IEA_big_bal!EY46)</f>
        <v>20987</v>
      </c>
      <c r="EZ4">
        <f>SUM(IEA_big_bal!EZ3,IEA_big_bal!EZ7,IEA_big_bal!EZ6,IEA_big_bal!EZ10:EZ12,IEA_big_bal!EZ8,IEA_big_bal!EZ19,IEA_big_bal!EZ37,IEA_big_bal!EZ38,IEA_big_bal!EZ39,IEA_big_bal!EZ46)</f>
        <v>9046925</v>
      </c>
      <c r="FA4">
        <f>SUM(IEA_big_bal!FA3,IEA_big_bal!FA7,IEA_big_bal!FA6,IEA_big_bal!FA10:FA12,IEA_big_bal!FA8,IEA_big_bal!FA19,IEA_big_bal!FA37,IEA_big_bal!FA38,IEA_big_bal!FA39,IEA_big_bal!FA46)</f>
        <v>0</v>
      </c>
      <c r="FB4">
        <f>SUM(IEA_big_bal!FB3,IEA_big_bal!FB7,IEA_big_bal!FB6,IEA_big_bal!FB10:FB12,IEA_big_bal!FB8,IEA_big_bal!FB19,IEA_big_bal!FB37,IEA_big_bal!FB38,IEA_big_bal!FB39,IEA_big_bal!FB46)</f>
        <v>59705</v>
      </c>
      <c r="FC4">
        <f>SUM(IEA_big_bal!FC3,IEA_big_bal!FC7,IEA_big_bal!FC6,IEA_big_bal!FC10:FC12,IEA_big_bal!FC8,IEA_big_bal!FC19,IEA_big_bal!FC37,IEA_big_bal!FC38,IEA_big_bal!FC39,IEA_big_bal!FC46)</f>
        <v>243421</v>
      </c>
      <c r="FD4">
        <f>SUM(IEA_big_bal!FD3,IEA_big_bal!FD7,IEA_big_bal!FD6,IEA_big_bal!FD10:FD12,IEA_big_bal!FD8,IEA_big_bal!FD19,IEA_big_bal!FD37,IEA_big_bal!FD38,IEA_big_bal!FD39,IEA_big_bal!FD46)</f>
        <v>0</v>
      </c>
      <c r="FE4">
        <f>SUM(IEA_big_bal!FE3,IEA_big_bal!FE7,IEA_big_bal!FE6,IEA_big_bal!FE10:FE12,IEA_big_bal!FE8,IEA_big_bal!FE19,IEA_big_bal!FE37,IEA_big_bal!FE38,IEA_big_bal!FE39,IEA_big_bal!FE46)</f>
        <v>3846</v>
      </c>
      <c r="FF4">
        <f>SUM(IEA_big_bal!FF3,IEA_big_bal!FF7,IEA_big_bal!FF6,IEA_big_bal!FF10:FF12,IEA_big_bal!FF8,IEA_big_bal!FF19,IEA_big_bal!FF37,IEA_big_bal!FF38,IEA_big_bal!FF39,IEA_big_bal!FF46)</f>
        <v>40850728</v>
      </c>
      <c r="FG4">
        <f>SUM(IEA_big_bal!FG3,IEA_big_bal!FG7,IEA_big_bal!FG6,IEA_big_bal!FG10:FG12,IEA_big_bal!FG8,IEA_big_bal!FG19,IEA_big_bal!FG37,IEA_big_bal!FG38,IEA_big_bal!FG39,IEA_big_bal!FG46)</f>
        <v>3352747</v>
      </c>
    </row>
    <row r="5" spans="1:163" x14ac:dyDescent="0.25">
      <c r="A5" t="s">
        <v>199</v>
      </c>
      <c r="B5">
        <f>IEA_big_bal!B49</f>
        <v>692</v>
      </c>
      <c r="C5">
        <f>IEA_big_bal!C49</f>
        <v>2466</v>
      </c>
      <c r="D5">
        <f>IEA_big_bal!D49</f>
        <v>0</v>
      </c>
      <c r="E5">
        <f>IEA_big_bal!E49</f>
        <v>0</v>
      </c>
      <c r="F5">
        <f>IEA_big_bal!F49</f>
        <v>0</v>
      </c>
      <c r="G5">
        <f>IEA_big_bal!G49</f>
        <v>0</v>
      </c>
      <c r="H5">
        <f>IEA_big_bal!H49</f>
        <v>26</v>
      </c>
      <c r="I5">
        <f>IEA_big_bal!I49</f>
        <v>6</v>
      </c>
      <c r="J5">
        <f>IEA_big_bal!J49</f>
        <v>26242</v>
      </c>
      <c r="K5">
        <f>IEA_big_bal!K49</f>
        <v>220</v>
      </c>
      <c r="L5">
        <f>IEA_big_bal!L49</f>
        <v>5807</v>
      </c>
      <c r="M5">
        <f>IEA_big_bal!M49</f>
        <v>1934</v>
      </c>
      <c r="N5">
        <f>IEA_big_bal!N49</f>
        <v>0</v>
      </c>
      <c r="O5">
        <f>IEA_big_bal!O49</f>
        <v>2312</v>
      </c>
      <c r="P5">
        <f>IEA_big_bal!P49</f>
        <v>0</v>
      </c>
      <c r="Q5">
        <f>IEA_big_bal!Q49</f>
        <v>0</v>
      </c>
      <c r="R5">
        <f>IEA_big_bal!R49</f>
        <v>861</v>
      </c>
      <c r="S5">
        <f>IEA_big_bal!S49</f>
        <v>0</v>
      </c>
      <c r="T5">
        <f>IEA_big_bal!T49</f>
        <v>0</v>
      </c>
      <c r="U5">
        <f>IEA_big_bal!U49</f>
        <v>1</v>
      </c>
      <c r="V5">
        <f>IEA_big_bal!V49</f>
        <v>0</v>
      </c>
      <c r="W5">
        <f>IEA_big_bal!W49</f>
        <v>2705</v>
      </c>
      <c r="X5">
        <f>IEA_big_bal!X49</f>
        <v>0</v>
      </c>
      <c r="Y5">
        <f>IEA_big_bal!Y49</f>
        <v>0</v>
      </c>
      <c r="Z5">
        <f>IEA_big_bal!Z49</f>
        <v>10187</v>
      </c>
      <c r="AA5">
        <f>IEA_big_bal!AA49</f>
        <v>70</v>
      </c>
      <c r="AB5">
        <f>IEA_big_bal!AB49</f>
        <v>70333</v>
      </c>
      <c r="AC5">
        <f>IEA_big_bal!AC49</f>
        <v>338</v>
      </c>
      <c r="AD5">
        <f>IEA_big_bal!AD49</f>
        <v>70331</v>
      </c>
      <c r="AE5">
        <f>IEA_big_bal!AE49</f>
        <v>0</v>
      </c>
      <c r="AF5">
        <f>IEA_big_bal!AF49</f>
        <v>0</v>
      </c>
      <c r="AG5">
        <f>IEA_big_bal!AG49</f>
        <v>0</v>
      </c>
      <c r="AH5">
        <f>IEA_big_bal!AH49</f>
        <v>0</v>
      </c>
      <c r="AI5">
        <f>IEA_big_bal!AI49</f>
        <v>41</v>
      </c>
      <c r="AJ5">
        <f>IEA_big_bal!AJ49</f>
        <v>415</v>
      </c>
      <c r="AK5">
        <f>IEA_big_bal!AK49</f>
        <v>17</v>
      </c>
      <c r="AL5">
        <f>IEA_big_bal!AL49</f>
        <v>114</v>
      </c>
      <c r="AM5">
        <f>IEA_big_bal!AM49</f>
        <v>397</v>
      </c>
      <c r="AN5">
        <f>IEA_big_bal!AN49</f>
        <v>48883</v>
      </c>
      <c r="AO5">
        <f>IEA_big_bal!AO49</f>
        <v>9774</v>
      </c>
      <c r="AP5">
        <f>IEA_big_bal!AP49</f>
        <v>0</v>
      </c>
      <c r="AQ5">
        <f>IEA_big_bal!AQ49</f>
        <v>0</v>
      </c>
      <c r="AR5">
        <f>IEA_big_bal!AR49</f>
        <v>3</v>
      </c>
      <c r="AS5">
        <f>IEA_big_bal!AS49</f>
        <v>1524</v>
      </c>
      <c r="AT5">
        <f>IEA_big_bal!AT49</f>
        <v>0</v>
      </c>
      <c r="AU5">
        <f>IEA_big_bal!AU49</f>
        <v>42918</v>
      </c>
      <c r="AV5">
        <f>IEA_big_bal!AV49</f>
        <v>368</v>
      </c>
      <c r="AW5">
        <f>IEA_big_bal!AW49</f>
        <v>0</v>
      </c>
      <c r="AX5">
        <f>IEA_big_bal!AX49</f>
        <v>179528</v>
      </c>
      <c r="AY5">
        <f>IEA_big_bal!AY49</f>
        <v>481</v>
      </c>
      <c r="AZ5">
        <f>IEA_big_bal!AZ49</f>
        <v>12052</v>
      </c>
      <c r="BA5">
        <f>IEA_big_bal!BA49</f>
        <v>1015</v>
      </c>
      <c r="BB5">
        <f>IEA_big_bal!BB49</f>
        <v>0</v>
      </c>
      <c r="BC5">
        <f>IEA_big_bal!BC49</f>
        <v>15509</v>
      </c>
      <c r="BD5">
        <f>IEA_big_bal!BD49</f>
        <v>0</v>
      </c>
      <c r="BE5">
        <f>IEA_big_bal!BE49</f>
        <v>0</v>
      </c>
      <c r="BF5">
        <f>IEA_big_bal!BF49</f>
        <v>0</v>
      </c>
      <c r="BG5">
        <f>IEA_big_bal!BG49</f>
        <v>3315</v>
      </c>
      <c r="BH5">
        <f>IEA_big_bal!BH49</f>
        <v>0</v>
      </c>
      <c r="BI5">
        <f>IEA_big_bal!BI49</f>
        <v>2</v>
      </c>
      <c r="BJ5">
        <f>IEA_big_bal!BJ49</f>
        <v>117</v>
      </c>
      <c r="BK5">
        <f>IEA_big_bal!BK49</f>
        <v>201</v>
      </c>
      <c r="BL5">
        <f>IEA_big_bal!BL49</f>
        <v>0</v>
      </c>
      <c r="BM5">
        <f>IEA_big_bal!BM49</f>
        <v>626</v>
      </c>
      <c r="BN5">
        <f>IEA_big_bal!BN49</f>
        <v>5</v>
      </c>
      <c r="BO5">
        <f>IEA_big_bal!BO49</f>
        <v>326834</v>
      </c>
      <c r="BP5">
        <f>IEA_big_bal!BP49</f>
        <v>24531</v>
      </c>
      <c r="BQ5">
        <f>IEA_big_bal!BQ49</f>
        <v>4380</v>
      </c>
      <c r="BR5">
        <f>IEA_big_bal!BR49</f>
        <v>217</v>
      </c>
      <c r="BS5">
        <f>IEA_big_bal!BS49</f>
        <v>0</v>
      </c>
      <c r="BT5">
        <f>IEA_big_bal!BT49</f>
        <v>0</v>
      </c>
      <c r="BU5">
        <f>IEA_big_bal!BU49</f>
        <v>7</v>
      </c>
      <c r="BV5">
        <f>IEA_big_bal!BV49</f>
        <v>9856</v>
      </c>
      <c r="BW5">
        <f>IEA_big_bal!BW49</f>
        <v>91</v>
      </c>
      <c r="BX5">
        <f>IEA_big_bal!BX49</f>
        <v>3</v>
      </c>
      <c r="BY5">
        <f>IEA_big_bal!BY49</f>
        <v>4677</v>
      </c>
      <c r="BZ5">
        <f>IEA_big_bal!BZ49</f>
        <v>0</v>
      </c>
      <c r="CA5">
        <f>IEA_big_bal!CA49</f>
        <v>15</v>
      </c>
      <c r="CB5">
        <f>IEA_big_bal!CB49</f>
        <v>0</v>
      </c>
      <c r="CC5">
        <f>IEA_big_bal!CC49</f>
        <v>0</v>
      </c>
      <c r="CD5">
        <f>IEA_big_bal!CD49</f>
        <v>863</v>
      </c>
      <c r="CE5">
        <f>IEA_big_bal!CE49</f>
        <v>0</v>
      </c>
      <c r="CF5">
        <f>IEA_big_bal!CF49</f>
        <v>0</v>
      </c>
      <c r="CG5">
        <f>IEA_big_bal!CG49</f>
        <v>3951</v>
      </c>
      <c r="CH5">
        <f>IEA_big_bal!CH49</f>
        <v>0</v>
      </c>
      <c r="CI5">
        <f>IEA_big_bal!CI49</f>
        <v>0</v>
      </c>
      <c r="CJ5">
        <f>IEA_big_bal!CJ49</f>
        <v>92</v>
      </c>
      <c r="CK5">
        <f>IEA_big_bal!CK49</f>
        <v>475</v>
      </c>
      <c r="CL5">
        <f>IEA_big_bal!CL49</f>
        <v>64</v>
      </c>
      <c r="CM5">
        <f>IEA_big_bal!CM49</f>
        <v>71</v>
      </c>
      <c r="CN5">
        <f>IEA_big_bal!CN49</f>
        <v>3</v>
      </c>
      <c r="CO5">
        <f>IEA_big_bal!CO49</f>
        <v>0</v>
      </c>
      <c r="CP5">
        <f>IEA_big_bal!CP49</f>
        <v>1648</v>
      </c>
      <c r="CQ5">
        <f>IEA_big_bal!CQ49</f>
        <v>0</v>
      </c>
      <c r="CR5">
        <f>IEA_big_bal!CR49</f>
        <v>0</v>
      </c>
      <c r="CS5">
        <f>IEA_big_bal!CS49</f>
        <v>0</v>
      </c>
      <c r="CT5">
        <f>IEA_big_bal!CT49</f>
        <v>0</v>
      </c>
      <c r="CU5">
        <f>IEA_big_bal!CU49</f>
        <v>0</v>
      </c>
      <c r="CV5">
        <f>IEA_big_bal!CV49</f>
        <v>0</v>
      </c>
      <c r="CW5">
        <f>IEA_big_bal!CW49</f>
        <v>0</v>
      </c>
      <c r="CX5">
        <f>IEA_big_bal!CX49</f>
        <v>0</v>
      </c>
      <c r="CY5">
        <f>IEA_big_bal!CY49</f>
        <v>0</v>
      </c>
      <c r="CZ5">
        <f>IEA_big_bal!CZ49</f>
        <v>211</v>
      </c>
      <c r="DA5">
        <f>IEA_big_bal!DA49</f>
        <v>5100</v>
      </c>
      <c r="DB5">
        <f>IEA_big_bal!DB49</f>
        <v>106423</v>
      </c>
      <c r="DC5">
        <f>IEA_big_bal!DC49</f>
        <v>3211</v>
      </c>
      <c r="DD5">
        <f>IEA_big_bal!DD49</f>
        <v>1283</v>
      </c>
      <c r="DE5">
        <f>IEA_big_bal!DE49</f>
        <v>0</v>
      </c>
      <c r="DF5">
        <f>IEA_big_bal!DF49</f>
        <v>1952</v>
      </c>
      <c r="DG5">
        <f>IEA_big_bal!DG49</f>
        <v>133027</v>
      </c>
      <c r="DH5">
        <f>IEA_big_bal!DH49</f>
        <v>13306</v>
      </c>
      <c r="DI5">
        <f>IEA_big_bal!DI49</f>
        <v>182494</v>
      </c>
      <c r="DJ5">
        <f>IEA_big_bal!DJ49</f>
        <v>0</v>
      </c>
      <c r="DK5">
        <f>IEA_big_bal!DK49</f>
        <v>220</v>
      </c>
      <c r="DL5">
        <f>IEA_big_bal!DL49</f>
        <v>20</v>
      </c>
      <c r="DM5">
        <f>IEA_big_bal!DM49</f>
        <v>63</v>
      </c>
      <c r="DN5">
        <f>IEA_big_bal!DN49</f>
        <v>213</v>
      </c>
      <c r="DO5">
        <f>IEA_big_bal!DO49</f>
        <v>328827</v>
      </c>
      <c r="DP5">
        <f>IEA_big_bal!DP49</f>
        <v>0</v>
      </c>
      <c r="DQ5">
        <f>IEA_big_bal!DQ49</f>
        <v>0</v>
      </c>
      <c r="DR5">
        <f>IEA_big_bal!DR49</f>
        <v>1</v>
      </c>
      <c r="DS5">
        <f>IEA_big_bal!DS49</f>
        <v>88</v>
      </c>
      <c r="DT5">
        <f>IEA_big_bal!DT49</f>
        <v>3205</v>
      </c>
      <c r="DU5">
        <f>IEA_big_bal!DU49</f>
        <v>0</v>
      </c>
      <c r="DV5">
        <f>IEA_big_bal!DV49</f>
        <v>9161</v>
      </c>
      <c r="DW5">
        <f>IEA_big_bal!DW49</f>
        <v>0</v>
      </c>
      <c r="DX5">
        <f>IEA_big_bal!DX49</f>
        <v>0</v>
      </c>
      <c r="DY5">
        <f>IEA_big_bal!DY49</f>
        <v>1388</v>
      </c>
      <c r="DZ5">
        <f>IEA_big_bal!DZ49</f>
        <v>5</v>
      </c>
      <c r="EA5">
        <f>IEA_big_bal!EA49</f>
        <v>0</v>
      </c>
      <c r="EB5">
        <f>IEA_big_bal!EB49</f>
        <v>0</v>
      </c>
      <c r="EC5">
        <f>IEA_big_bal!EC49</f>
        <v>0</v>
      </c>
      <c r="ED5">
        <f>IEA_big_bal!ED49</f>
        <v>0</v>
      </c>
      <c r="EE5">
        <f>IEA_big_bal!EE49</f>
        <v>0</v>
      </c>
      <c r="EF5">
        <f>IEA_big_bal!EF49</f>
        <v>0</v>
      </c>
      <c r="EG5">
        <f>IEA_big_bal!EG49</f>
        <v>5</v>
      </c>
      <c r="EH5">
        <f>IEA_big_bal!EH49</f>
        <v>0</v>
      </c>
      <c r="EI5">
        <f>IEA_big_bal!EI49</f>
        <v>6078</v>
      </c>
      <c r="EJ5">
        <f>IEA_big_bal!EJ49</f>
        <v>0</v>
      </c>
      <c r="EK5">
        <f>IEA_big_bal!EK49</f>
        <v>0</v>
      </c>
      <c r="EL5">
        <f>IEA_big_bal!EL49</f>
        <v>5</v>
      </c>
      <c r="EM5">
        <f>IEA_big_bal!EM49</f>
        <v>0</v>
      </c>
      <c r="EN5">
        <f>IEA_big_bal!EN49</f>
        <v>0</v>
      </c>
      <c r="EO5">
        <f>IEA_big_bal!EO49</f>
        <v>0</v>
      </c>
      <c r="EP5">
        <f>IEA_big_bal!EP49</f>
        <v>109</v>
      </c>
      <c r="EQ5">
        <f>IEA_big_bal!EQ49</f>
        <v>4723</v>
      </c>
      <c r="ER5">
        <f>IEA_big_bal!ER49</f>
        <v>1371</v>
      </c>
      <c r="ES5">
        <f>IEA_big_bal!ES49</f>
        <v>0</v>
      </c>
      <c r="ET5">
        <f>IEA_big_bal!ET49</f>
        <v>89</v>
      </c>
      <c r="EU5">
        <f>IEA_big_bal!EU49</f>
        <v>111</v>
      </c>
      <c r="EV5">
        <f>IEA_big_bal!EV49</f>
        <v>120854</v>
      </c>
      <c r="EW5">
        <f>IEA_big_bal!EW49</f>
        <v>0</v>
      </c>
      <c r="EX5">
        <f>IEA_big_bal!EX49</f>
        <v>0</v>
      </c>
      <c r="EY5">
        <f>IEA_big_bal!EY49</f>
        <v>87</v>
      </c>
      <c r="EZ5">
        <f>IEA_big_bal!EZ49</f>
        <v>435250</v>
      </c>
      <c r="FA5">
        <f>IEA_big_bal!FA49</f>
        <v>0</v>
      </c>
      <c r="FB5">
        <f>IEA_big_bal!FB49</f>
        <v>201</v>
      </c>
      <c r="FC5">
        <f>IEA_big_bal!FC49</f>
        <v>103</v>
      </c>
      <c r="FD5">
        <f>IEA_big_bal!FD49</f>
        <v>0</v>
      </c>
      <c r="FE5">
        <f>IEA_big_bal!FE49</f>
        <v>0</v>
      </c>
      <c r="FF5">
        <f>IEA_big_bal!FF49</f>
        <v>2248798</v>
      </c>
      <c r="FG5">
        <f>IEA_big_bal!FG49</f>
        <v>0</v>
      </c>
    </row>
    <row r="6" spans="1:163" x14ac:dyDescent="0.25">
      <c r="A6" t="s">
        <v>200</v>
      </c>
      <c r="B6">
        <f>SUM(IEA_big_bal!B4,IEA_big_bal!B5,IEA_big_bal!B15,IEA_big_bal!B16,IEA_big_bal!B18,IEA_big_bal!B23,IEA_big_bal!B24,IEA_big_bal!B31,IEA_big_bal!B35,IEA_big_bal!B41,IEA_big_bal!B47)</f>
        <v>0</v>
      </c>
      <c r="C6">
        <f>SUM(IEA_big_bal!C4,IEA_big_bal!C5,IEA_big_bal!C15,IEA_big_bal!C16,IEA_big_bal!C18,IEA_big_bal!C23,IEA_big_bal!C24,IEA_big_bal!C31,IEA_big_bal!C35,IEA_big_bal!C41,IEA_big_bal!C47)</f>
        <v>3601</v>
      </c>
      <c r="D6">
        <f>SUM(IEA_big_bal!D4,IEA_big_bal!D5,IEA_big_bal!D15,IEA_big_bal!D16,IEA_big_bal!D18,IEA_big_bal!D23,IEA_big_bal!D24,IEA_big_bal!D31,IEA_big_bal!D35,IEA_big_bal!D41,IEA_big_bal!D47)</f>
        <v>0</v>
      </c>
      <c r="E6">
        <f>SUM(IEA_big_bal!E4,IEA_big_bal!E5,IEA_big_bal!E15,IEA_big_bal!E16,IEA_big_bal!E18,IEA_big_bal!E23,IEA_big_bal!E24,IEA_big_bal!E31,IEA_big_bal!E35,IEA_big_bal!E41,IEA_big_bal!E47)</f>
        <v>0</v>
      </c>
      <c r="F6">
        <f>SUM(IEA_big_bal!F4,IEA_big_bal!F5,IEA_big_bal!F15,IEA_big_bal!F16,IEA_big_bal!F18,IEA_big_bal!F23,IEA_big_bal!F24,IEA_big_bal!F31,IEA_big_bal!F35,IEA_big_bal!F41,IEA_big_bal!F47)</f>
        <v>0</v>
      </c>
      <c r="G6">
        <f>SUM(IEA_big_bal!G4,IEA_big_bal!G5,IEA_big_bal!G15,IEA_big_bal!G16,IEA_big_bal!G18,IEA_big_bal!G23,IEA_big_bal!G24,IEA_big_bal!G31,IEA_big_bal!G35,IEA_big_bal!G41,IEA_big_bal!G47)</f>
        <v>0</v>
      </c>
      <c r="H6">
        <f>SUM(IEA_big_bal!H4,IEA_big_bal!H5,IEA_big_bal!H15,IEA_big_bal!H16,IEA_big_bal!H18,IEA_big_bal!H23,IEA_big_bal!H24,IEA_big_bal!H31,IEA_big_bal!H35,IEA_big_bal!H41,IEA_big_bal!H47)</f>
        <v>2125</v>
      </c>
      <c r="I6">
        <f>SUM(IEA_big_bal!I4,IEA_big_bal!I5,IEA_big_bal!I15,IEA_big_bal!I16,IEA_big_bal!I18,IEA_big_bal!I23,IEA_big_bal!I24,IEA_big_bal!I31,IEA_big_bal!I35,IEA_big_bal!I41,IEA_big_bal!I47)</f>
        <v>0</v>
      </c>
      <c r="J6">
        <f>SUM(IEA_big_bal!J4,IEA_big_bal!J5,IEA_big_bal!J15,IEA_big_bal!J16,IEA_big_bal!J18,IEA_big_bal!J23,IEA_big_bal!J24,IEA_big_bal!J31,IEA_big_bal!J35,IEA_big_bal!J41,IEA_big_bal!J47)</f>
        <v>47505</v>
      </c>
      <c r="K6">
        <f>SUM(IEA_big_bal!K4,IEA_big_bal!K5,IEA_big_bal!K15,IEA_big_bal!K16,IEA_big_bal!K18,IEA_big_bal!K23,IEA_big_bal!K24,IEA_big_bal!K31,IEA_big_bal!K35,IEA_big_bal!K41,IEA_big_bal!K47)</f>
        <v>30</v>
      </c>
      <c r="L6">
        <f>SUM(IEA_big_bal!L4,IEA_big_bal!L5,IEA_big_bal!L15,IEA_big_bal!L16,IEA_big_bal!L18,IEA_big_bal!L23,IEA_big_bal!L24,IEA_big_bal!L31,IEA_big_bal!L35,IEA_big_bal!L41,IEA_big_bal!L47)</f>
        <v>2103</v>
      </c>
      <c r="M6">
        <f>SUM(IEA_big_bal!M4,IEA_big_bal!M5,IEA_big_bal!M15,IEA_big_bal!M16,IEA_big_bal!M18,IEA_big_bal!M23,IEA_big_bal!M24,IEA_big_bal!M31,IEA_big_bal!M35,IEA_big_bal!M41,IEA_big_bal!M47)</f>
        <v>5154</v>
      </c>
      <c r="N6">
        <f>SUM(IEA_big_bal!N4,IEA_big_bal!N5,IEA_big_bal!N15,IEA_big_bal!N16,IEA_big_bal!N18,IEA_big_bal!N23,IEA_big_bal!N24,IEA_big_bal!N31,IEA_big_bal!N35,IEA_big_bal!N41,IEA_big_bal!N47)</f>
        <v>0</v>
      </c>
      <c r="O6">
        <f>SUM(IEA_big_bal!O4,IEA_big_bal!O5,IEA_big_bal!O15,IEA_big_bal!O16,IEA_big_bal!O18,IEA_big_bal!O23,IEA_big_bal!O24,IEA_big_bal!O31,IEA_big_bal!O35,IEA_big_bal!O41,IEA_big_bal!O47)</f>
        <v>5994</v>
      </c>
      <c r="P6">
        <f>SUM(IEA_big_bal!P4,IEA_big_bal!P5,IEA_big_bal!P15,IEA_big_bal!P16,IEA_big_bal!P18,IEA_big_bal!P23,IEA_big_bal!P24,IEA_big_bal!P31,IEA_big_bal!P35,IEA_big_bal!P41,IEA_big_bal!P47)</f>
        <v>1</v>
      </c>
      <c r="Q6">
        <f>SUM(IEA_big_bal!Q4,IEA_big_bal!Q5,IEA_big_bal!Q15,IEA_big_bal!Q16,IEA_big_bal!Q18,IEA_big_bal!Q23,IEA_big_bal!Q24,IEA_big_bal!Q31,IEA_big_bal!Q35,IEA_big_bal!Q41,IEA_big_bal!Q47)</f>
        <v>0</v>
      </c>
      <c r="R6">
        <f>SUM(IEA_big_bal!R4,IEA_big_bal!R5,IEA_big_bal!R15,IEA_big_bal!R16,IEA_big_bal!R18,IEA_big_bal!R23,IEA_big_bal!R24,IEA_big_bal!R31,IEA_big_bal!R35,IEA_big_bal!R41,IEA_big_bal!R47)</f>
        <v>79</v>
      </c>
      <c r="S6">
        <f>SUM(IEA_big_bal!S4,IEA_big_bal!S5,IEA_big_bal!S15,IEA_big_bal!S16,IEA_big_bal!S18,IEA_big_bal!S23,IEA_big_bal!S24,IEA_big_bal!S31,IEA_big_bal!S35,IEA_big_bal!S41,IEA_big_bal!S47)</f>
        <v>0</v>
      </c>
      <c r="T6">
        <f>SUM(IEA_big_bal!T4,IEA_big_bal!T5,IEA_big_bal!T15,IEA_big_bal!T16,IEA_big_bal!T18,IEA_big_bal!T23,IEA_big_bal!T24,IEA_big_bal!T31,IEA_big_bal!T35,IEA_big_bal!T41,IEA_big_bal!T47)</f>
        <v>0</v>
      </c>
      <c r="U6">
        <f>SUM(IEA_big_bal!U4,IEA_big_bal!U5,IEA_big_bal!U15,IEA_big_bal!U16,IEA_big_bal!U18,IEA_big_bal!U23,IEA_big_bal!U24,IEA_big_bal!U31,IEA_big_bal!U35,IEA_big_bal!U41,IEA_big_bal!U47)</f>
        <v>105</v>
      </c>
      <c r="V6">
        <f>SUM(IEA_big_bal!V4,IEA_big_bal!V5,IEA_big_bal!V15,IEA_big_bal!V16,IEA_big_bal!V18,IEA_big_bal!V23,IEA_big_bal!V24,IEA_big_bal!V31,IEA_big_bal!V35,IEA_big_bal!V41,IEA_big_bal!V47)</f>
        <v>258</v>
      </c>
      <c r="W6">
        <f>SUM(IEA_big_bal!W4,IEA_big_bal!W5,IEA_big_bal!W15,IEA_big_bal!W16,IEA_big_bal!W18,IEA_big_bal!W23,IEA_big_bal!W24,IEA_big_bal!W31,IEA_big_bal!W35,IEA_big_bal!W41,IEA_big_bal!W47)</f>
        <v>32790</v>
      </c>
      <c r="X6">
        <f>SUM(IEA_big_bal!X4,IEA_big_bal!X5,IEA_big_bal!X15,IEA_big_bal!X16,IEA_big_bal!X18,IEA_big_bal!X23,IEA_big_bal!X24,IEA_big_bal!X31,IEA_big_bal!X35,IEA_big_bal!X41,IEA_big_bal!X47)</f>
        <v>0</v>
      </c>
      <c r="Y6">
        <f>SUM(IEA_big_bal!Y4,IEA_big_bal!Y5,IEA_big_bal!Y15,IEA_big_bal!Y16,IEA_big_bal!Y18,IEA_big_bal!Y23,IEA_big_bal!Y24,IEA_big_bal!Y31,IEA_big_bal!Y35,IEA_big_bal!Y41,IEA_big_bal!Y47)</f>
        <v>0</v>
      </c>
      <c r="Z6">
        <f>SUM(IEA_big_bal!Z4,IEA_big_bal!Z5,IEA_big_bal!Z15,IEA_big_bal!Z16,IEA_big_bal!Z18,IEA_big_bal!Z23,IEA_big_bal!Z24,IEA_big_bal!Z31,IEA_big_bal!Z35,IEA_big_bal!Z41,IEA_big_bal!Z47)</f>
        <v>9120</v>
      </c>
      <c r="AA6">
        <f>SUM(IEA_big_bal!AA4,IEA_big_bal!AA5,IEA_big_bal!AA15,IEA_big_bal!AA16,IEA_big_bal!AA18,IEA_big_bal!AA23,IEA_big_bal!AA24,IEA_big_bal!AA31,IEA_big_bal!AA35,IEA_big_bal!AA41,IEA_big_bal!AA47)</f>
        <v>2529</v>
      </c>
      <c r="AB6">
        <f>SUM(IEA_big_bal!AB4,IEA_big_bal!AB5,IEA_big_bal!AB15,IEA_big_bal!AB16,IEA_big_bal!AB18,IEA_big_bal!AB23,IEA_big_bal!AB24,IEA_big_bal!AB31,IEA_big_bal!AB35,IEA_big_bal!AB41,IEA_big_bal!AB47)</f>
        <v>42512</v>
      </c>
      <c r="AC6">
        <f>SUM(IEA_big_bal!AC4,IEA_big_bal!AC5,IEA_big_bal!AC15,IEA_big_bal!AC16,IEA_big_bal!AC18,IEA_big_bal!AC23,IEA_big_bal!AC24,IEA_big_bal!AC31,IEA_big_bal!AC35,IEA_big_bal!AC41,IEA_big_bal!AC47)</f>
        <v>4673</v>
      </c>
      <c r="AD6">
        <f>SUM(IEA_big_bal!AD4,IEA_big_bal!AD5,IEA_big_bal!AD15,IEA_big_bal!AD16,IEA_big_bal!AD18,IEA_big_bal!AD23,IEA_big_bal!AD24,IEA_big_bal!AD31,IEA_big_bal!AD35,IEA_big_bal!AD41,IEA_big_bal!AD47)</f>
        <v>42434</v>
      </c>
      <c r="AE6">
        <f>SUM(IEA_big_bal!AE4,IEA_big_bal!AE5,IEA_big_bal!AE15,IEA_big_bal!AE16,IEA_big_bal!AE18,IEA_big_bal!AE23,IEA_big_bal!AE24,IEA_big_bal!AE31,IEA_big_bal!AE35,IEA_big_bal!AE41,IEA_big_bal!AE47)</f>
        <v>64</v>
      </c>
      <c r="AF6">
        <f>SUM(IEA_big_bal!AF4,IEA_big_bal!AF5,IEA_big_bal!AF15,IEA_big_bal!AF16,IEA_big_bal!AF18,IEA_big_bal!AF23,IEA_big_bal!AF24,IEA_big_bal!AF31,IEA_big_bal!AF35,IEA_big_bal!AF41,IEA_big_bal!AF47)</f>
        <v>61</v>
      </c>
      <c r="AG6">
        <f>SUM(IEA_big_bal!AG4,IEA_big_bal!AG5,IEA_big_bal!AG15,IEA_big_bal!AG16,IEA_big_bal!AG18,IEA_big_bal!AG23,IEA_big_bal!AG24,IEA_big_bal!AG31,IEA_big_bal!AG35,IEA_big_bal!AG41,IEA_big_bal!AG47)</f>
        <v>0</v>
      </c>
      <c r="AH6">
        <f>SUM(IEA_big_bal!AH4,IEA_big_bal!AH5,IEA_big_bal!AH15,IEA_big_bal!AH16,IEA_big_bal!AH18,IEA_big_bal!AH23,IEA_big_bal!AH24,IEA_big_bal!AH31,IEA_big_bal!AH35,IEA_big_bal!AH41,IEA_big_bal!AH47)</f>
        <v>0</v>
      </c>
      <c r="AI6">
        <f>SUM(IEA_big_bal!AI4,IEA_big_bal!AI5,IEA_big_bal!AI15,IEA_big_bal!AI16,IEA_big_bal!AI18,IEA_big_bal!AI23,IEA_big_bal!AI24,IEA_big_bal!AI31,IEA_big_bal!AI35,IEA_big_bal!AI41,IEA_big_bal!AI47)</f>
        <v>1999</v>
      </c>
      <c r="AJ6">
        <f>SUM(IEA_big_bal!AJ4,IEA_big_bal!AJ5,IEA_big_bal!AJ15,IEA_big_bal!AJ16,IEA_big_bal!AJ18,IEA_big_bal!AJ23,IEA_big_bal!AJ24,IEA_big_bal!AJ31,IEA_big_bal!AJ35,IEA_big_bal!AJ41,IEA_big_bal!AJ47)</f>
        <v>1419</v>
      </c>
      <c r="AK6">
        <f>SUM(IEA_big_bal!AK4,IEA_big_bal!AK5,IEA_big_bal!AK15,IEA_big_bal!AK16,IEA_big_bal!AK18,IEA_big_bal!AK23,IEA_big_bal!AK24,IEA_big_bal!AK31,IEA_big_bal!AK35,IEA_big_bal!AK41,IEA_big_bal!AK47)</f>
        <v>454</v>
      </c>
      <c r="AL6">
        <f>SUM(IEA_big_bal!AL4,IEA_big_bal!AL5,IEA_big_bal!AL15,IEA_big_bal!AL16,IEA_big_bal!AL18,IEA_big_bal!AL23,IEA_big_bal!AL24,IEA_big_bal!AL31,IEA_big_bal!AL35,IEA_big_bal!AL41,IEA_big_bal!AL47)</f>
        <v>52</v>
      </c>
      <c r="AM6">
        <f>SUM(IEA_big_bal!AM4,IEA_big_bal!AM5,IEA_big_bal!AM15,IEA_big_bal!AM16,IEA_big_bal!AM18,IEA_big_bal!AM23,IEA_big_bal!AM24,IEA_big_bal!AM31,IEA_big_bal!AM35,IEA_big_bal!AM41,IEA_big_bal!AM47)</f>
        <v>2771</v>
      </c>
      <c r="AN6">
        <f>SUM(IEA_big_bal!AN4,IEA_big_bal!AN5,IEA_big_bal!AN15,IEA_big_bal!AN16,IEA_big_bal!AN18,IEA_big_bal!AN23,IEA_big_bal!AN24,IEA_big_bal!AN31,IEA_big_bal!AN35,IEA_big_bal!AN41,IEA_big_bal!AN47)</f>
        <v>46333</v>
      </c>
      <c r="AO6">
        <f>SUM(IEA_big_bal!AO4,IEA_big_bal!AO5,IEA_big_bal!AO15,IEA_big_bal!AO16,IEA_big_bal!AO18,IEA_big_bal!AO23,IEA_big_bal!AO24,IEA_big_bal!AO31,IEA_big_bal!AO35,IEA_big_bal!AO41,IEA_big_bal!AO47)</f>
        <v>5156</v>
      </c>
      <c r="AP6">
        <f>SUM(IEA_big_bal!AP4,IEA_big_bal!AP5,IEA_big_bal!AP15,IEA_big_bal!AP16,IEA_big_bal!AP18,IEA_big_bal!AP23,IEA_big_bal!AP24,IEA_big_bal!AP31,IEA_big_bal!AP35,IEA_big_bal!AP41,IEA_big_bal!AP47)</f>
        <v>27</v>
      </c>
      <c r="AQ6">
        <f>SUM(IEA_big_bal!AQ4,IEA_big_bal!AQ5,IEA_big_bal!AQ15,IEA_big_bal!AQ16,IEA_big_bal!AQ18,IEA_big_bal!AQ23,IEA_big_bal!AQ24,IEA_big_bal!AQ31,IEA_big_bal!AQ35,IEA_big_bal!AQ41,IEA_big_bal!AQ47)</f>
        <v>0</v>
      </c>
      <c r="AR6">
        <f>SUM(IEA_big_bal!AR4,IEA_big_bal!AR5,IEA_big_bal!AR15,IEA_big_bal!AR16,IEA_big_bal!AR18,IEA_big_bal!AR23,IEA_big_bal!AR24,IEA_big_bal!AR31,IEA_big_bal!AR35,IEA_big_bal!AR41,IEA_big_bal!AR47)</f>
        <v>296</v>
      </c>
      <c r="AS6">
        <f>SUM(IEA_big_bal!AS4,IEA_big_bal!AS5,IEA_big_bal!AS15,IEA_big_bal!AS16,IEA_big_bal!AS18,IEA_big_bal!AS23,IEA_big_bal!AS24,IEA_big_bal!AS31,IEA_big_bal!AS35,IEA_big_bal!AS41,IEA_big_bal!AS47)</f>
        <v>0</v>
      </c>
      <c r="AT6">
        <f>SUM(IEA_big_bal!AT4,IEA_big_bal!AT5,IEA_big_bal!AT15,IEA_big_bal!AT16,IEA_big_bal!AT18,IEA_big_bal!AT23,IEA_big_bal!AT24,IEA_big_bal!AT31,IEA_big_bal!AT35,IEA_big_bal!AT41,IEA_big_bal!AT47)</f>
        <v>0</v>
      </c>
      <c r="AU6">
        <f>SUM(IEA_big_bal!AU4,IEA_big_bal!AU5,IEA_big_bal!AU15,IEA_big_bal!AU16,IEA_big_bal!AU18,IEA_big_bal!AU23,IEA_big_bal!AU24,IEA_big_bal!AU31,IEA_big_bal!AU35,IEA_big_bal!AU41,IEA_big_bal!AU47)</f>
        <v>5575</v>
      </c>
      <c r="AV6">
        <f>SUM(IEA_big_bal!AV4,IEA_big_bal!AV5,IEA_big_bal!AV15,IEA_big_bal!AV16,IEA_big_bal!AV18,IEA_big_bal!AV23,IEA_big_bal!AV24,IEA_big_bal!AV31,IEA_big_bal!AV35,IEA_big_bal!AV41,IEA_big_bal!AV47)</f>
        <v>781</v>
      </c>
      <c r="AW6">
        <f>SUM(IEA_big_bal!AW4,IEA_big_bal!AW5,IEA_big_bal!AW15,IEA_big_bal!AW16,IEA_big_bal!AW18,IEA_big_bal!AW23,IEA_big_bal!AW24,IEA_big_bal!AW31,IEA_big_bal!AW35,IEA_big_bal!AW41,IEA_big_bal!AW47)</f>
        <v>8</v>
      </c>
      <c r="AX6">
        <f>SUM(IEA_big_bal!AX4,IEA_big_bal!AX5,IEA_big_bal!AX15,IEA_big_bal!AX16,IEA_big_bal!AX18,IEA_big_bal!AX23,IEA_big_bal!AX24,IEA_big_bal!AX31,IEA_big_bal!AX35,IEA_big_bal!AX41,IEA_big_bal!AX47)</f>
        <v>163709</v>
      </c>
      <c r="AY6">
        <f>SUM(IEA_big_bal!AY4,IEA_big_bal!AY5,IEA_big_bal!AY15,IEA_big_bal!AY16,IEA_big_bal!AY18,IEA_big_bal!AY23,IEA_big_bal!AY24,IEA_big_bal!AY31,IEA_big_bal!AY35,IEA_big_bal!AY41,IEA_big_bal!AY47)</f>
        <v>11754</v>
      </c>
      <c r="AZ6">
        <f>SUM(IEA_big_bal!AZ4,IEA_big_bal!AZ5,IEA_big_bal!AZ15,IEA_big_bal!AZ16,IEA_big_bal!AZ18,IEA_big_bal!AZ23,IEA_big_bal!AZ24,IEA_big_bal!AZ31,IEA_big_bal!AZ35,IEA_big_bal!AZ41,IEA_big_bal!AZ47)</f>
        <v>7583</v>
      </c>
      <c r="BA6">
        <f>SUM(IEA_big_bal!BA4,IEA_big_bal!BA5,IEA_big_bal!BA15,IEA_big_bal!BA16,IEA_big_bal!BA18,IEA_big_bal!BA23,IEA_big_bal!BA24,IEA_big_bal!BA31,IEA_big_bal!BA35,IEA_big_bal!BA41,IEA_big_bal!BA47)</f>
        <v>4853</v>
      </c>
      <c r="BB6">
        <f>SUM(IEA_big_bal!BB4,IEA_big_bal!BB5,IEA_big_bal!BB15,IEA_big_bal!BB16,IEA_big_bal!BB18,IEA_big_bal!BB23,IEA_big_bal!BB24,IEA_big_bal!BB31,IEA_big_bal!BB35,IEA_big_bal!BB41,IEA_big_bal!BB47)</f>
        <v>9</v>
      </c>
      <c r="BC6">
        <f>SUM(IEA_big_bal!BC4,IEA_big_bal!BC5,IEA_big_bal!BC15,IEA_big_bal!BC16,IEA_big_bal!BC18,IEA_big_bal!BC23,IEA_big_bal!BC24,IEA_big_bal!BC31,IEA_big_bal!BC35,IEA_big_bal!BC41,IEA_big_bal!BC47)</f>
        <v>15091</v>
      </c>
      <c r="BD6">
        <f>SUM(IEA_big_bal!BD4,IEA_big_bal!BD5,IEA_big_bal!BD15,IEA_big_bal!BD16,IEA_big_bal!BD18,IEA_big_bal!BD23,IEA_big_bal!BD24,IEA_big_bal!BD31,IEA_big_bal!BD35,IEA_big_bal!BD41,IEA_big_bal!BD47)</f>
        <v>0</v>
      </c>
      <c r="BE6">
        <f>SUM(IEA_big_bal!BE4,IEA_big_bal!BE5,IEA_big_bal!BE15,IEA_big_bal!BE16,IEA_big_bal!BE18,IEA_big_bal!BE23,IEA_big_bal!BE24,IEA_big_bal!BE31,IEA_big_bal!BE35,IEA_big_bal!BE41,IEA_big_bal!BE47)</f>
        <v>0</v>
      </c>
      <c r="BF6">
        <f>SUM(IEA_big_bal!BF4,IEA_big_bal!BF5,IEA_big_bal!BF15,IEA_big_bal!BF16,IEA_big_bal!BF18,IEA_big_bal!BF23,IEA_big_bal!BF24,IEA_big_bal!BF31,IEA_big_bal!BF35,IEA_big_bal!BF41,IEA_big_bal!BF47)</f>
        <v>0</v>
      </c>
      <c r="BG6">
        <f>SUM(IEA_big_bal!BG4,IEA_big_bal!BG5,IEA_big_bal!BG15,IEA_big_bal!BG16,IEA_big_bal!BG18,IEA_big_bal!BG23,IEA_big_bal!BG24,IEA_big_bal!BG31,IEA_big_bal!BG35,IEA_big_bal!BG41,IEA_big_bal!BG47)</f>
        <v>320</v>
      </c>
      <c r="BH6">
        <f>SUM(IEA_big_bal!BH4,IEA_big_bal!BH5,IEA_big_bal!BH15,IEA_big_bal!BH16,IEA_big_bal!BH18,IEA_big_bal!BH23,IEA_big_bal!BH24,IEA_big_bal!BH31,IEA_big_bal!BH35,IEA_big_bal!BH41,IEA_big_bal!BH47)</f>
        <v>1740</v>
      </c>
      <c r="BI6">
        <f>SUM(IEA_big_bal!BI4,IEA_big_bal!BI5,IEA_big_bal!BI15,IEA_big_bal!BI16,IEA_big_bal!BI18,IEA_big_bal!BI23,IEA_big_bal!BI24,IEA_big_bal!BI31,IEA_big_bal!BI35,IEA_big_bal!BI41,IEA_big_bal!BI47)</f>
        <v>78</v>
      </c>
      <c r="BJ6">
        <f>SUM(IEA_big_bal!BJ4,IEA_big_bal!BJ5,IEA_big_bal!BJ15,IEA_big_bal!BJ16,IEA_big_bal!BJ18,IEA_big_bal!BJ23,IEA_big_bal!BJ24,IEA_big_bal!BJ31,IEA_big_bal!BJ35,IEA_big_bal!BJ41,IEA_big_bal!BJ47)</f>
        <v>178</v>
      </c>
      <c r="BK6">
        <f>SUM(IEA_big_bal!BK4,IEA_big_bal!BK5,IEA_big_bal!BK15,IEA_big_bal!BK16,IEA_big_bal!BK18,IEA_big_bal!BK23,IEA_big_bal!BK24,IEA_big_bal!BK31,IEA_big_bal!BK35,IEA_big_bal!BK41,IEA_big_bal!BK47)</f>
        <v>55</v>
      </c>
      <c r="BL6">
        <f>SUM(IEA_big_bal!BL4,IEA_big_bal!BL5,IEA_big_bal!BL15,IEA_big_bal!BL16,IEA_big_bal!BL18,IEA_big_bal!BL23,IEA_big_bal!BL24,IEA_big_bal!BL31,IEA_big_bal!BL35,IEA_big_bal!BL41,IEA_big_bal!BL47)</f>
        <v>0</v>
      </c>
      <c r="BM6">
        <f>SUM(IEA_big_bal!BM4,IEA_big_bal!BM5,IEA_big_bal!BM15,IEA_big_bal!BM16,IEA_big_bal!BM18,IEA_big_bal!BM23,IEA_big_bal!BM24,IEA_big_bal!BM31,IEA_big_bal!BM35,IEA_big_bal!BM41,IEA_big_bal!BM47)</f>
        <v>1994</v>
      </c>
      <c r="BN6">
        <f>SUM(IEA_big_bal!BN4,IEA_big_bal!BN5,IEA_big_bal!BN15,IEA_big_bal!BN16,IEA_big_bal!BN18,IEA_big_bal!BN23,IEA_big_bal!BN24,IEA_big_bal!BN31,IEA_big_bal!BN35,IEA_big_bal!BN41,IEA_big_bal!BN47)</f>
        <v>9568</v>
      </c>
      <c r="BO6">
        <f>SUM(IEA_big_bal!BO4,IEA_big_bal!BO5,IEA_big_bal!BO15,IEA_big_bal!BO16,IEA_big_bal!BO18,IEA_big_bal!BO23,IEA_big_bal!BO24,IEA_big_bal!BO31,IEA_big_bal!BO35,IEA_big_bal!BO41,IEA_big_bal!BO47)</f>
        <v>323145</v>
      </c>
      <c r="BP6">
        <f>SUM(IEA_big_bal!BP4,IEA_big_bal!BP5,IEA_big_bal!BP15,IEA_big_bal!BP16,IEA_big_bal!BP18,IEA_big_bal!BP23,IEA_big_bal!BP24,IEA_big_bal!BP31,IEA_big_bal!BP35,IEA_big_bal!BP41,IEA_big_bal!BP47)</f>
        <v>17631</v>
      </c>
      <c r="BQ6">
        <f>SUM(IEA_big_bal!BQ4,IEA_big_bal!BQ5,IEA_big_bal!BQ15,IEA_big_bal!BQ16,IEA_big_bal!BQ18,IEA_big_bal!BQ23,IEA_big_bal!BQ24,IEA_big_bal!BQ31,IEA_big_bal!BQ35,IEA_big_bal!BQ41,IEA_big_bal!BQ47)</f>
        <v>338</v>
      </c>
      <c r="BR6">
        <f>SUM(IEA_big_bal!BR4,IEA_big_bal!BR5,IEA_big_bal!BR15,IEA_big_bal!BR16,IEA_big_bal!BR18,IEA_big_bal!BR23,IEA_big_bal!BR24,IEA_big_bal!BR31,IEA_big_bal!BR35,IEA_big_bal!BR41,IEA_big_bal!BR47)</f>
        <v>22</v>
      </c>
      <c r="BS6">
        <f>SUM(IEA_big_bal!BS4,IEA_big_bal!BS5,IEA_big_bal!BS15,IEA_big_bal!BS16,IEA_big_bal!BS18,IEA_big_bal!BS23,IEA_big_bal!BS24,IEA_big_bal!BS31,IEA_big_bal!BS35,IEA_big_bal!BS41,IEA_big_bal!BS47)</f>
        <v>0</v>
      </c>
      <c r="BT6">
        <f>SUM(IEA_big_bal!BT4,IEA_big_bal!BT5,IEA_big_bal!BT15,IEA_big_bal!BT16,IEA_big_bal!BT18,IEA_big_bal!BT23,IEA_big_bal!BT24,IEA_big_bal!BT31,IEA_big_bal!BT35,IEA_big_bal!BT41,IEA_big_bal!BT47)</f>
        <v>4702</v>
      </c>
      <c r="BU6">
        <f>SUM(IEA_big_bal!BU4,IEA_big_bal!BU5,IEA_big_bal!BU15,IEA_big_bal!BU16,IEA_big_bal!BU18,IEA_big_bal!BU23,IEA_big_bal!BU24,IEA_big_bal!BU31,IEA_big_bal!BU35,IEA_big_bal!BU41,IEA_big_bal!BU47)</f>
        <v>153</v>
      </c>
      <c r="BV6">
        <f>SUM(IEA_big_bal!BV4,IEA_big_bal!BV5,IEA_big_bal!BV15,IEA_big_bal!BV16,IEA_big_bal!BV18,IEA_big_bal!BV23,IEA_big_bal!BV24,IEA_big_bal!BV31,IEA_big_bal!BV35,IEA_big_bal!BV41,IEA_big_bal!BV47)</f>
        <v>19600</v>
      </c>
      <c r="BW6">
        <f>SUM(IEA_big_bal!BW4,IEA_big_bal!BW5,IEA_big_bal!BW15,IEA_big_bal!BW16,IEA_big_bal!BW18,IEA_big_bal!BW23,IEA_big_bal!BW24,IEA_big_bal!BW31,IEA_big_bal!BW35,IEA_big_bal!BW41,IEA_big_bal!BW47)</f>
        <v>138</v>
      </c>
      <c r="BX6">
        <f>SUM(IEA_big_bal!BX4,IEA_big_bal!BX5,IEA_big_bal!BX15,IEA_big_bal!BX16,IEA_big_bal!BX18,IEA_big_bal!BX23,IEA_big_bal!BX24,IEA_big_bal!BX31,IEA_big_bal!BX35,IEA_big_bal!BX41,IEA_big_bal!BX47)</f>
        <v>8</v>
      </c>
      <c r="BY6">
        <f>SUM(IEA_big_bal!BY4,IEA_big_bal!BY5,IEA_big_bal!BY15,IEA_big_bal!BY16,IEA_big_bal!BY18,IEA_big_bal!BY23,IEA_big_bal!BY24,IEA_big_bal!BY31,IEA_big_bal!BY35,IEA_big_bal!BY41,IEA_big_bal!BY47)</f>
        <v>39996</v>
      </c>
      <c r="BZ6">
        <f>SUM(IEA_big_bal!BZ4,IEA_big_bal!BZ5,IEA_big_bal!BZ15,IEA_big_bal!BZ16,IEA_big_bal!BZ18,IEA_big_bal!BZ23,IEA_big_bal!BZ24,IEA_big_bal!BZ31,IEA_big_bal!BZ35,IEA_big_bal!BZ41,IEA_big_bal!BZ47)</f>
        <v>0</v>
      </c>
      <c r="CA6">
        <f>SUM(IEA_big_bal!CA4,IEA_big_bal!CA5,IEA_big_bal!CA15,IEA_big_bal!CA16,IEA_big_bal!CA18,IEA_big_bal!CA23,IEA_big_bal!CA24,IEA_big_bal!CA31,IEA_big_bal!CA35,IEA_big_bal!CA41,IEA_big_bal!CA47)</f>
        <v>1814</v>
      </c>
      <c r="CB6">
        <f>SUM(IEA_big_bal!CB4,IEA_big_bal!CB5,IEA_big_bal!CB15,IEA_big_bal!CB16,IEA_big_bal!CB18,IEA_big_bal!CB23,IEA_big_bal!CB24,IEA_big_bal!CB31,IEA_big_bal!CB35,IEA_big_bal!CB41,IEA_big_bal!CB47)</f>
        <v>0</v>
      </c>
      <c r="CC6">
        <f>SUM(IEA_big_bal!CC4,IEA_big_bal!CC5,IEA_big_bal!CC15,IEA_big_bal!CC16,IEA_big_bal!CC18,IEA_big_bal!CC23,IEA_big_bal!CC24,IEA_big_bal!CC31,IEA_big_bal!CC35,IEA_big_bal!CC41,IEA_big_bal!CC47)</f>
        <v>20</v>
      </c>
      <c r="CD6">
        <f>SUM(IEA_big_bal!CD4,IEA_big_bal!CD5,IEA_big_bal!CD15,IEA_big_bal!CD16,IEA_big_bal!CD18,IEA_big_bal!CD23,IEA_big_bal!CD24,IEA_big_bal!CD31,IEA_big_bal!CD35,IEA_big_bal!CD41,IEA_big_bal!CD47)</f>
        <v>2086</v>
      </c>
      <c r="CE6">
        <f>SUM(IEA_big_bal!CE4,IEA_big_bal!CE5,IEA_big_bal!CE15,IEA_big_bal!CE16,IEA_big_bal!CE18,IEA_big_bal!CE23,IEA_big_bal!CE24,IEA_big_bal!CE31,IEA_big_bal!CE35,IEA_big_bal!CE41,IEA_big_bal!CE47)</f>
        <v>0</v>
      </c>
      <c r="CF6">
        <f>SUM(IEA_big_bal!CF4,IEA_big_bal!CF5,IEA_big_bal!CF15,IEA_big_bal!CF16,IEA_big_bal!CF18,IEA_big_bal!CF23,IEA_big_bal!CF24,IEA_big_bal!CF31,IEA_big_bal!CF35,IEA_big_bal!CF41,IEA_big_bal!CF47)</f>
        <v>0</v>
      </c>
      <c r="CG6">
        <f>SUM(IEA_big_bal!CG4,IEA_big_bal!CG5,IEA_big_bal!CG15,IEA_big_bal!CG16,IEA_big_bal!CG18,IEA_big_bal!CG23,IEA_big_bal!CG24,IEA_big_bal!CG31,IEA_big_bal!CG35,IEA_big_bal!CG41,IEA_big_bal!CG47)</f>
        <v>45530</v>
      </c>
      <c r="CH6">
        <f>SUM(IEA_big_bal!CH4,IEA_big_bal!CH5,IEA_big_bal!CH15,IEA_big_bal!CH16,IEA_big_bal!CH18,IEA_big_bal!CH23,IEA_big_bal!CH24,IEA_big_bal!CH31,IEA_big_bal!CH35,IEA_big_bal!CH41,IEA_big_bal!CH47)</f>
        <v>0</v>
      </c>
      <c r="CI6">
        <f>SUM(IEA_big_bal!CI4,IEA_big_bal!CI5,IEA_big_bal!CI15,IEA_big_bal!CI16,IEA_big_bal!CI18,IEA_big_bal!CI23,IEA_big_bal!CI24,IEA_big_bal!CI31,IEA_big_bal!CI35,IEA_big_bal!CI41,IEA_big_bal!CI47)</f>
        <v>0</v>
      </c>
      <c r="CJ6">
        <f>SUM(IEA_big_bal!CJ4,IEA_big_bal!CJ5,IEA_big_bal!CJ15,IEA_big_bal!CJ16,IEA_big_bal!CJ18,IEA_big_bal!CJ23,IEA_big_bal!CJ24,IEA_big_bal!CJ31,IEA_big_bal!CJ35,IEA_big_bal!CJ41,IEA_big_bal!CJ47)</f>
        <v>32</v>
      </c>
      <c r="CK6">
        <f>SUM(IEA_big_bal!CK4,IEA_big_bal!CK5,IEA_big_bal!CK15,IEA_big_bal!CK16,IEA_big_bal!CK18,IEA_big_bal!CK23,IEA_big_bal!CK24,IEA_big_bal!CK31,IEA_big_bal!CK35,IEA_big_bal!CK41,IEA_big_bal!CK47)</f>
        <v>414</v>
      </c>
      <c r="CL6">
        <f>SUM(IEA_big_bal!CL4,IEA_big_bal!CL5,IEA_big_bal!CL15,IEA_big_bal!CL16,IEA_big_bal!CL18,IEA_big_bal!CL23,IEA_big_bal!CL24,IEA_big_bal!CL31,IEA_big_bal!CL35,IEA_big_bal!CL41,IEA_big_bal!CL47)</f>
        <v>156</v>
      </c>
      <c r="CM6">
        <f>SUM(IEA_big_bal!CM4,IEA_big_bal!CM5,IEA_big_bal!CM15,IEA_big_bal!CM16,IEA_big_bal!CM18,IEA_big_bal!CM23,IEA_big_bal!CM24,IEA_big_bal!CM31,IEA_big_bal!CM35,IEA_big_bal!CM41,IEA_big_bal!CM47)</f>
        <v>120</v>
      </c>
      <c r="CN6">
        <f>SUM(IEA_big_bal!CN4,IEA_big_bal!CN5,IEA_big_bal!CN15,IEA_big_bal!CN16,IEA_big_bal!CN18,IEA_big_bal!CN23,IEA_big_bal!CN24,IEA_big_bal!CN31,IEA_big_bal!CN35,IEA_big_bal!CN41,IEA_big_bal!CN47)</f>
        <v>493</v>
      </c>
      <c r="CO6">
        <f>SUM(IEA_big_bal!CO4,IEA_big_bal!CO5,IEA_big_bal!CO15,IEA_big_bal!CO16,IEA_big_bal!CO18,IEA_big_bal!CO23,IEA_big_bal!CO24,IEA_big_bal!CO31,IEA_big_bal!CO35,IEA_big_bal!CO41,IEA_big_bal!CO47)</f>
        <v>0</v>
      </c>
      <c r="CP6">
        <f>SUM(IEA_big_bal!CP4,IEA_big_bal!CP5,IEA_big_bal!CP15,IEA_big_bal!CP16,IEA_big_bal!CP18,IEA_big_bal!CP23,IEA_big_bal!CP24,IEA_big_bal!CP31,IEA_big_bal!CP35,IEA_big_bal!CP41,IEA_big_bal!CP47)</f>
        <v>9019</v>
      </c>
      <c r="CQ6">
        <f>SUM(IEA_big_bal!CQ4,IEA_big_bal!CQ5,IEA_big_bal!CQ15,IEA_big_bal!CQ16,IEA_big_bal!CQ18,IEA_big_bal!CQ23,IEA_big_bal!CQ24,IEA_big_bal!CQ31,IEA_big_bal!CQ35,IEA_big_bal!CQ41,IEA_big_bal!CQ47)</f>
        <v>0</v>
      </c>
      <c r="CR6">
        <f>SUM(IEA_big_bal!CR4,IEA_big_bal!CR5,IEA_big_bal!CR15,IEA_big_bal!CR16,IEA_big_bal!CR18,IEA_big_bal!CR23,IEA_big_bal!CR24,IEA_big_bal!CR31,IEA_big_bal!CR35,IEA_big_bal!CR41,IEA_big_bal!CR47)</f>
        <v>5</v>
      </c>
      <c r="CS6">
        <f>SUM(IEA_big_bal!CS4,IEA_big_bal!CS5,IEA_big_bal!CS15,IEA_big_bal!CS16,IEA_big_bal!CS18,IEA_big_bal!CS23,IEA_big_bal!CS24,IEA_big_bal!CS31,IEA_big_bal!CS35,IEA_big_bal!CS41,IEA_big_bal!CS47)</f>
        <v>0</v>
      </c>
      <c r="CT6">
        <f>SUM(IEA_big_bal!CT4,IEA_big_bal!CT5,IEA_big_bal!CT15,IEA_big_bal!CT16,IEA_big_bal!CT18,IEA_big_bal!CT23,IEA_big_bal!CT24,IEA_big_bal!CT31,IEA_big_bal!CT35,IEA_big_bal!CT41,IEA_big_bal!CT47)</f>
        <v>0</v>
      </c>
      <c r="CU6">
        <f>SUM(IEA_big_bal!CU4,IEA_big_bal!CU5,IEA_big_bal!CU15,IEA_big_bal!CU16,IEA_big_bal!CU18,IEA_big_bal!CU23,IEA_big_bal!CU24,IEA_big_bal!CU31,IEA_big_bal!CU35,IEA_big_bal!CU41,IEA_big_bal!CU47)</f>
        <v>0</v>
      </c>
      <c r="CV6">
        <f>SUM(IEA_big_bal!CV4,IEA_big_bal!CV5,IEA_big_bal!CV15,IEA_big_bal!CV16,IEA_big_bal!CV18,IEA_big_bal!CV23,IEA_big_bal!CV24,IEA_big_bal!CV31,IEA_big_bal!CV35,IEA_big_bal!CV41,IEA_big_bal!CV47)</f>
        <v>0</v>
      </c>
      <c r="CW6">
        <f>SUM(IEA_big_bal!CW4,IEA_big_bal!CW5,IEA_big_bal!CW15,IEA_big_bal!CW16,IEA_big_bal!CW18,IEA_big_bal!CW23,IEA_big_bal!CW24,IEA_big_bal!CW31,IEA_big_bal!CW35,IEA_big_bal!CW41,IEA_big_bal!CW47)</f>
        <v>1060</v>
      </c>
      <c r="CX6">
        <f>SUM(IEA_big_bal!CX4,IEA_big_bal!CX5,IEA_big_bal!CX15,IEA_big_bal!CX16,IEA_big_bal!CX18,IEA_big_bal!CX23,IEA_big_bal!CX24,IEA_big_bal!CX31,IEA_big_bal!CX35,IEA_big_bal!CX41,IEA_big_bal!CX47)</f>
        <v>0</v>
      </c>
      <c r="CY6">
        <f>SUM(IEA_big_bal!CY4,IEA_big_bal!CY5,IEA_big_bal!CY15,IEA_big_bal!CY16,IEA_big_bal!CY18,IEA_big_bal!CY23,IEA_big_bal!CY24,IEA_big_bal!CY31,IEA_big_bal!CY35,IEA_big_bal!CY41,IEA_big_bal!CY47)</f>
        <v>0</v>
      </c>
      <c r="CZ6">
        <f>SUM(IEA_big_bal!CZ4,IEA_big_bal!CZ5,IEA_big_bal!CZ15,IEA_big_bal!CZ16,IEA_big_bal!CZ18,IEA_big_bal!CZ23,IEA_big_bal!CZ24,IEA_big_bal!CZ31,IEA_big_bal!CZ35,IEA_big_bal!CZ41,IEA_big_bal!CZ47)</f>
        <v>645</v>
      </c>
      <c r="DA6">
        <f>SUM(IEA_big_bal!DA4,IEA_big_bal!DA5,IEA_big_bal!DA15,IEA_big_bal!DA16,IEA_big_bal!DA18,IEA_big_bal!DA23,IEA_big_bal!DA24,IEA_big_bal!DA31,IEA_big_bal!DA35,IEA_big_bal!DA41,IEA_big_bal!DA47)</f>
        <v>8941</v>
      </c>
      <c r="DB6">
        <f>SUM(IEA_big_bal!DB4,IEA_big_bal!DB5,IEA_big_bal!DB15,IEA_big_bal!DB16,IEA_big_bal!DB18,IEA_big_bal!DB23,IEA_big_bal!DB24,IEA_big_bal!DB31,IEA_big_bal!DB35,IEA_big_bal!DB41,IEA_big_bal!DB47)</f>
        <v>143639</v>
      </c>
      <c r="DC6">
        <f>SUM(IEA_big_bal!DC4,IEA_big_bal!DC5,IEA_big_bal!DC15,IEA_big_bal!DC16,IEA_big_bal!DC18,IEA_big_bal!DC23,IEA_big_bal!DC24,IEA_big_bal!DC31,IEA_big_bal!DC35,IEA_big_bal!DC41,IEA_big_bal!DC47)</f>
        <v>4461</v>
      </c>
      <c r="DD6">
        <f>SUM(IEA_big_bal!DD4,IEA_big_bal!DD5,IEA_big_bal!DD15,IEA_big_bal!DD16,IEA_big_bal!DD18,IEA_big_bal!DD23,IEA_big_bal!DD24,IEA_big_bal!DD31,IEA_big_bal!DD35,IEA_big_bal!DD41,IEA_big_bal!DD47)</f>
        <v>544</v>
      </c>
      <c r="DE6">
        <f>SUM(IEA_big_bal!DE4,IEA_big_bal!DE5,IEA_big_bal!DE15,IEA_big_bal!DE16,IEA_big_bal!DE18,IEA_big_bal!DE23,IEA_big_bal!DE24,IEA_big_bal!DE31,IEA_big_bal!DE35,IEA_big_bal!DE41,IEA_big_bal!DE47)</f>
        <v>0</v>
      </c>
      <c r="DF6">
        <f>SUM(IEA_big_bal!DF4,IEA_big_bal!DF5,IEA_big_bal!DF15,IEA_big_bal!DF16,IEA_big_bal!DF18,IEA_big_bal!DF23,IEA_big_bal!DF24,IEA_big_bal!DF31,IEA_big_bal!DF35,IEA_big_bal!DF41,IEA_big_bal!DF47)</f>
        <v>6791</v>
      </c>
      <c r="DG6">
        <f>SUM(IEA_big_bal!DG4,IEA_big_bal!DG5,IEA_big_bal!DG15,IEA_big_bal!DG16,IEA_big_bal!DG18,IEA_big_bal!DG23,IEA_big_bal!DG24,IEA_big_bal!DG31,IEA_big_bal!DG35,IEA_big_bal!DG41,IEA_big_bal!DG47)</f>
        <v>119101</v>
      </c>
      <c r="DH6">
        <f>SUM(IEA_big_bal!DH4,IEA_big_bal!DH5,IEA_big_bal!DH15,IEA_big_bal!DH16,IEA_big_bal!DH18,IEA_big_bal!DH23,IEA_big_bal!DH24,IEA_big_bal!DH31,IEA_big_bal!DH35,IEA_big_bal!DH41,IEA_big_bal!DH47)</f>
        <v>51129</v>
      </c>
      <c r="DI6">
        <f>SUM(IEA_big_bal!DI4,IEA_big_bal!DI5,IEA_big_bal!DI15,IEA_big_bal!DI16,IEA_big_bal!DI18,IEA_big_bal!DI23,IEA_big_bal!DI24,IEA_big_bal!DI31,IEA_big_bal!DI35,IEA_big_bal!DI41,IEA_big_bal!DI47)</f>
        <v>171724</v>
      </c>
      <c r="DJ6">
        <f>SUM(IEA_big_bal!DJ4,IEA_big_bal!DJ5,IEA_big_bal!DJ15,IEA_big_bal!DJ16,IEA_big_bal!DJ18,IEA_big_bal!DJ23,IEA_big_bal!DJ24,IEA_big_bal!DJ31,IEA_big_bal!DJ35,IEA_big_bal!DJ41,IEA_big_bal!DJ47)</f>
        <v>0</v>
      </c>
      <c r="DK6">
        <f>SUM(IEA_big_bal!DK4,IEA_big_bal!DK5,IEA_big_bal!DK15,IEA_big_bal!DK16,IEA_big_bal!DK18,IEA_big_bal!DK23,IEA_big_bal!DK24,IEA_big_bal!DK31,IEA_big_bal!DK35,IEA_big_bal!DK41,IEA_big_bal!DK47)</f>
        <v>318</v>
      </c>
      <c r="DL6">
        <f>SUM(IEA_big_bal!DL4,IEA_big_bal!DL5,IEA_big_bal!DL15,IEA_big_bal!DL16,IEA_big_bal!DL18,IEA_big_bal!DL23,IEA_big_bal!DL24,IEA_big_bal!DL31,IEA_big_bal!DL35,IEA_big_bal!DL41,IEA_big_bal!DL47)</f>
        <v>378</v>
      </c>
      <c r="DM6">
        <f>SUM(IEA_big_bal!DM4,IEA_big_bal!DM5,IEA_big_bal!DM15,IEA_big_bal!DM16,IEA_big_bal!DM18,IEA_big_bal!DM23,IEA_big_bal!DM24,IEA_big_bal!DM31,IEA_big_bal!DM35,IEA_big_bal!DM41,IEA_big_bal!DM47)</f>
        <v>0</v>
      </c>
      <c r="DN6">
        <f>SUM(IEA_big_bal!DN4,IEA_big_bal!DN5,IEA_big_bal!DN15,IEA_big_bal!DN16,IEA_big_bal!DN18,IEA_big_bal!DN23,IEA_big_bal!DN24,IEA_big_bal!DN31,IEA_big_bal!DN35,IEA_big_bal!DN41,IEA_big_bal!DN47)</f>
        <v>84</v>
      </c>
      <c r="DO6">
        <f>SUM(IEA_big_bal!DO4,IEA_big_bal!DO5,IEA_big_bal!DO15,IEA_big_bal!DO16,IEA_big_bal!DO18,IEA_big_bal!DO23,IEA_big_bal!DO24,IEA_big_bal!DO31,IEA_big_bal!DO35,IEA_big_bal!DO41,IEA_big_bal!DO47)</f>
        <v>341954</v>
      </c>
      <c r="DP6">
        <f>SUM(IEA_big_bal!DP4,IEA_big_bal!DP5,IEA_big_bal!DP15,IEA_big_bal!DP16,IEA_big_bal!DP18,IEA_big_bal!DP23,IEA_big_bal!DP24,IEA_big_bal!DP31,IEA_big_bal!DP35,IEA_big_bal!DP41,IEA_big_bal!DP47)</f>
        <v>0</v>
      </c>
      <c r="DQ6">
        <f>SUM(IEA_big_bal!DQ4,IEA_big_bal!DQ5,IEA_big_bal!DQ15,IEA_big_bal!DQ16,IEA_big_bal!DQ18,IEA_big_bal!DQ23,IEA_big_bal!DQ24,IEA_big_bal!DQ31,IEA_big_bal!DQ35,IEA_big_bal!DQ41,IEA_big_bal!DQ47)</f>
        <v>23</v>
      </c>
      <c r="DR6">
        <f>SUM(IEA_big_bal!DR4,IEA_big_bal!DR5,IEA_big_bal!DR15,IEA_big_bal!DR16,IEA_big_bal!DR18,IEA_big_bal!DR23,IEA_big_bal!DR24,IEA_big_bal!DR31,IEA_big_bal!DR35,IEA_big_bal!DR41,IEA_big_bal!DR47)</f>
        <v>675</v>
      </c>
      <c r="DS6">
        <f>SUM(IEA_big_bal!DS4,IEA_big_bal!DS5,IEA_big_bal!DS15,IEA_big_bal!DS16,IEA_big_bal!DS18,IEA_big_bal!DS23,IEA_big_bal!DS24,IEA_big_bal!DS31,IEA_big_bal!DS35,IEA_big_bal!DS41,IEA_big_bal!DS47)</f>
        <v>10058</v>
      </c>
      <c r="DT6">
        <f>SUM(IEA_big_bal!DT4,IEA_big_bal!DT5,IEA_big_bal!DT15,IEA_big_bal!DT16,IEA_big_bal!DT18,IEA_big_bal!DT23,IEA_big_bal!DT24,IEA_big_bal!DT31,IEA_big_bal!DT35,IEA_big_bal!DT41,IEA_big_bal!DT47)</f>
        <v>7674</v>
      </c>
      <c r="DU6">
        <f>SUM(IEA_big_bal!DU4,IEA_big_bal!DU5,IEA_big_bal!DU15,IEA_big_bal!DU16,IEA_big_bal!DU18,IEA_big_bal!DU23,IEA_big_bal!DU24,IEA_big_bal!DU31,IEA_big_bal!DU35,IEA_big_bal!DU41,IEA_big_bal!DU47)</f>
        <v>0</v>
      </c>
      <c r="DV6">
        <f>SUM(IEA_big_bal!DV4,IEA_big_bal!DV5,IEA_big_bal!DV15,IEA_big_bal!DV16,IEA_big_bal!DV18,IEA_big_bal!DV23,IEA_big_bal!DV24,IEA_big_bal!DV31,IEA_big_bal!DV35,IEA_big_bal!DV41,IEA_big_bal!DV47)</f>
        <v>3459</v>
      </c>
      <c r="DW6">
        <f>SUM(IEA_big_bal!DW4,IEA_big_bal!DW5,IEA_big_bal!DW15,IEA_big_bal!DW16,IEA_big_bal!DW18,IEA_big_bal!DW23,IEA_big_bal!DW24,IEA_big_bal!DW31,IEA_big_bal!DW35,IEA_big_bal!DW41,IEA_big_bal!DW47)</f>
        <v>0</v>
      </c>
      <c r="DX6">
        <f>SUM(IEA_big_bal!DX4,IEA_big_bal!DX5,IEA_big_bal!DX15,IEA_big_bal!DX16,IEA_big_bal!DX18,IEA_big_bal!DX23,IEA_big_bal!DX24,IEA_big_bal!DX31,IEA_big_bal!DX35,IEA_big_bal!DX41,IEA_big_bal!DX47)</f>
        <v>0</v>
      </c>
      <c r="DY6">
        <f>SUM(IEA_big_bal!DY4,IEA_big_bal!DY5,IEA_big_bal!DY15,IEA_big_bal!DY16,IEA_big_bal!DY18,IEA_big_bal!DY23,IEA_big_bal!DY24,IEA_big_bal!DY31,IEA_big_bal!DY35,IEA_big_bal!DY41,IEA_big_bal!DY47)</f>
        <v>198</v>
      </c>
      <c r="DZ6">
        <f>SUM(IEA_big_bal!DZ4,IEA_big_bal!DZ5,IEA_big_bal!DZ15,IEA_big_bal!DZ16,IEA_big_bal!DZ18,IEA_big_bal!DZ23,IEA_big_bal!DZ24,IEA_big_bal!DZ31,IEA_big_bal!DZ35,IEA_big_bal!DZ41,IEA_big_bal!DZ47)</f>
        <v>3299</v>
      </c>
      <c r="EA6">
        <f>SUM(IEA_big_bal!EA4,IEA_big_bal!EA5,IEA_big_bal!EA15,IEA_big_bal!EA16,IEA_big_bal!EA18,IEA_big_bal!EA23,IEA_big_bal!EA24,IEA_big_bal!EA31,IEA_big_bal!EA35,IEA_big_bal!EA41,IEA_big_bal!EA47)</f>
        <v>0</v>
      </c>
      <c r="EB6">
        <f>SUM(IEA_big_bal!EB4,IEA_big_bal!EB5,IEA_big_bal!EB15,IEA_big_bal!EB16,IEA_big_bal!EB18,IEA_big_bal!EB23,IEA_big_bal!EB24,IEA_big_bal!EB31,IEA_big_bal!EB35,IEA_big_bal!EB41,IEA_big_bal!EB47)</f>
        <v>0</v>
      </c>
      <c r="EC6">
        <f>SUM(IEA_big_bal!EC4,IEA_big_bal!EC5,IEA_big_bal!EC15,IEA_big_bal!EC16,IEA_big_bal!EC18,IEA_big_bal!EC23,IEA_big_bal!EC24,IEA_big_bal!EC31,IEA_big_bal!EC35,IEA_big_bal!EC41,IEA_big_bal!EC47)</f>
        <v>180</v>
      </c>
      <c r="ED6">
        <f>SUM(IEA_big_bal!ED4,IEA_big_bal!ED5,IEA_big_bal!ED15,IEA_big_bal!ED16,IEA_big_bal!ED18,IEA_big_bal!ED23,IEA_big_bal!ED24,IEA_big_bal!ED31,IEA_big_bal!ED35,IEA_big_bal!ED41,IEA_big_bal!ED47)</f>
        <v>1206</v>
      </c>
      <c r="EE6">
        <f>SUM(IEA_big_bal!EE4,IEA_big_bal!EE5,IEA_big_bal!EE15,IEA_big_bal!EE16,IEA_big_bal!EE18,IEA_big_bal!EE23,IEA_big_bal!EE24,IEA_big_bal!EE31,IEA_big_bal!EE35,IEA_big_bal!EE41,IEA_big_bal!EE47)</f>
        <v>1817</v>
      </c>
      <c r="EF6">
        <f>SUM(IEA_big_bal!EF4,IEA_big_bal!EF5,IEA_big_bal!EF15,IEA_big_bal!EF16,IEA_big_bal!EF18,IEA_big_bal!EF23,IEA_big_bal!EF24,IEA_big_bal!EF31,IEA_big_bal!EF35,IEA_big_bal!EF41,IEA_big_bal!EF47)</f>
        <v>0</v>
      </c>
      <c r="EG6">
        <f>SUM(IEA_big_bal!EG4,IEA_big_bal!EG5,IEA_big_bal!EG15,IEA_big_bal!EG16,IEA_big_bal!EG18,IEA_big_bal!EG23,IEA_big_bal!EG24,IEA_big_bal!EG31,IEA_big_bal!EG35,IEA_big_bal!EG41,IEA_big_bal!EG47)</f>
        <v>923</v>
      </c>
      <c r="EH6">
        <f>SUM(IEA_big_bal!EH4,IEA_big_bal!EH5,IEA_big_bal!EH15,IEA_big_bal!EH16,IEA_big_bal!EH18,IEA_big_bal!EH23,IEA_big_bal!EH24,IEA_big_bal!EH31,IEA_big_bal!EH35,IEA_big_bal!EH41,IEA_big_bal!EH47)</f>
        <v>262</v>
      </c>
      <c r="EI6">
        <f>SUM(IEA_big_bal!EI4,IEA_big_bal!EI5,IEA_big_bal!EI15,IEA_big_bal!EI16,IEA_big_bal!EI18,IEA_big_bal!EI23,IEA_big_bal!EI24,IEA_big_bal!EI31,IEA_big_bal!EI35,IEA_big_bal!EI41,IEA_big_bal!EI47)</f>
        <v>12927</v>
      </c>
      <c r="EJ6">
        <f>SUM(IEA_big_bal!EJ4,IEA_big_bal!EJ5,IEA_big_bal!EJ15,IEA_big_bal!EJ16,IEA_big_bal!EJ18,IEA_big_bal!EJ23,IEA_big_bal!EJ24,IEA_big_bal!EJ31,IEA_big_bal!EJ35,IEA_big_bal!EJ41,IEA_big_bal!EJ47)</f>
        <v>0</v>
      </c>
      <c r="EK6">
        <f>SUM(IEA_big_bal!EK4,IEA_big_bal!EK5,IEA_big_bal!EK15,IEA_big_bal!EK16,IEA_big_bal!EK18,IEA_big_bal!EK23,IEA_big_bal!EK24,IEA_big_bal!EK31,IEA_big_bal!EK35,IEA_big_bal!EK41,IEA_big_bal!EK47)</f>
        <v>5</v>
      </c>
      <c r="EL6">
        <f>SUM(IEA_big_bal!EL4,IEA_big_bal!EL5,IEA_big_bal!EL15,IEA_big_bal!EL16,IEA_big_bal!EL18,IEA_big_bal!EL23,IEA_big_bal!EL24,IEA_big_bal!EL31,IEA_big_bal!EL35,IEA_big_bal!EL41,IEA_big_bal!EL47)</f>
        <v>4286</v>
      </c>
      <c r="EM6">
        <f>SUM(IEA_big_bal!EM4,IEA_big_bal!EM5,IEA_big_bal!EM15,IEA_big_bal!EM16,IEA_big_bal!EM18,IEA_big_bal!EM23,IEA_big_bal!EM24,IEA_big_bal!EM31,IEA_big_bal!EM35,IEA_big_bal!EM41,IEA_big_bal!EM47)</f>
        <v>0</v>
      </c>
      <c r="EN6">
        <f>SUM(IEA_big_bal!EN4,IEA_big_bal!EN5,IEA_big_bal!EN15,IEA_big_bal!EN16,IEA_big_bal!EN18,IEA_big_bal!EN23,IEA_big_bal!EN24,IEA_big_bal!EN31,IEA_big_bal!EN35,IEA_big_bal!EN41,IEA_big_bal!EN47)</f>
        <v>0</v>
      </c>
      <c r="EO6">
        <f>SUM(IEA_big_bal!EO4,IEA_big_bal!EO5,IEA_big_bal!EO15,IEA_big_bal!EO16,IEA_big_bal!EO18,IEA_big_bal!EO23,IEA_big_bal!EO24,IEA_big_bal!EO31,IEA_big_bal!EO35,IEA_big_bal!EO41,IEA_big_bal!EO47)</f>
        <v>0</v>
      </c>
      <c r="EP6">
        <f>SUM(IEA_big_bal!EP4,IEA_big_bal!EP5,IEA_big_bal!EP15,IEA_big_bal!EP16,IEA_big_bal!EP18,IEA_big_bal!EP23,IEA_big_bal!EP24,IEA_big_bal!EP31,IEA_big_bal!EP35,IEA_big_bal!EP41,IEA_big_bal!EP47)</f>
        <v>206</v>
      </c>
      <c r="EQ6">
        <f>SUM(IEA_big_bal!EQ4,IEA_big_bal!EQ5,IEA_big_bal!EQ15,IEA_big_bal!EQ16,IEA_big_bal!EQ18,IEA_big_bal!EQ23,IEA_big_bal!EQ24,IEA_big_bal!EQ31,IEA_big_bal!EQ35,IEA_big_bal!EQ41,IEA_big_bal!EQ47)</f>
        <v>1163</v>
      </c>
      <c r="ER6">
        <f>SUM(IEA_big_bal!ER4,IEA_big_bal!ER5,IEA_big_bal!ER15,IEA_big_bal!ER16,IEA_big_bal!ER18,IEA_big_bal!ER23,IEA_big_bal!ER24,IEA_big_bal!ER31,IEA_big_bal!ER35,IEA_big_bal!ER41,IEA_big_bal!ER47)</f>
        <v>3588</v>
      </c>
      <c r="ES6">
        <f>SUM(IEA_big_bal!ES4,IEA_big_bal!ES5,IEA_big_bal!ES15,IEA_big_bal!ES16,IEA_big_bal!ES18,IEA_big_bal!ES23,IEA_big_bal!ES24,IEA_big_bal!ES31,IEA_big_bal!ES35,IEA_big_bal!ES41,IEA_big_bal!ES47)</f>
        <v>25</v>
      </c>
      <c r="ET6">
        <f>SUM(IEA_big_bal!ET4,IEA_big_bal!ET5,IEA_big_bal!ET15,IEA_big_bal!ET16,IEA_big_bal!ET18,IEA_big_bal!ET23,IEA_big_bal!ET24,IEA_big_bal!ET31,IEA_big_bal!ET35,IEA_big_bal!ET41,IEA_big_bal!ET47)</f>
        <v>134</v>
      </c>
      <c r="EU6">
        <f>SUM(IEA_big_bal!EU4,IEA_big_bal!EU5,IEA_big_bal!EU15,IEA_big_bal!EU16,IEA_big_bal!EU18,IEA_big_bal!EU23,IEA_big_bal!EU24,IEA_big_bal!EU31,IEA_big_bal!EU35,IEA_big_bal!EU41,IEA_big_bal!EU47)</f>
        <v>862</v>
      </c>
      <c r="EV6">
        <f>SUM(IEA_big_bal!EV4,IEA_big_bal!EV5,IEA_big_bal!EV15,IEA_big_bal!EV16,IEA_big_bal!EV18,IEA_big_bal!EV23,IEA_big_bal!EV24,IEA_big_bal!EV31,IEA_big_bal!EV35,IEA_big_bal!EV41,IEA_big_bal!EV47)</f>
        <v>96289</v>
      </c>
      <c r="EW6">
        <f>SUM(IEA_big_bal!EW4,IEA_big_bal!EW5,IEA_big_bal!EW15,IEA_big_bal!EW16,IEA_big_bal!EW18,IEA_big_bal!EW23,IEA_big_bal!EW24,IEA_big_bal!EW31,IEA_big_bal!EW35,IEA_big_bal!EW41,IEA_big_bal!EW47)</f>
        <v>0</v>
      </c>
      <c r="EX6">
        <f>SUM(IEA_big_bal!EX4,IEA_big_bal!EX5,IEA_big_bal!EX15,IEA_big_bal!EX16,IEA_big_bal!EX18,IEA_big_bal!EX23,IEA_big_bal!EX24,IEA_big_bal!EX31,IEA_big_bal!EX35,IEA_big_bal!EX41,IEA_big_bal!EX47)</f>
        <v>0</v>
      </c>
      <c r="EY6">
        <f>SUM(IEA_big_bal!EY4,IEA_big_bal!EY5,IEA_big_bal!EY15,IEA_big_bal!EY16,IEA_big_bal!EY18,IEA_big_bal!EY23,IEA_big_bal!EY24,IEA_big_bal!EY31,IEA_big_bal!EY35,IEA_big_bal!EY41,IEA_big_bal!EY47)</f>
        <v>56</v>
      </c>
      <c r="EZ6">
        <f>SUM(IEA_big_bal!EZ4,IEA_big_bal!EZ5,IEA_big_bal!EZ15,IEA_big_bal!EZ16,IEA_big_bal!EZ18,IEA_big_bal!EZ23,IEA_big_bal!EZ24,IEA_big_bal!EZ31,IEA_big_bal!EZ35,IEA_big_bal!EZ41,IEA_big_bal!EZ47)</f>
        <v>485593</v>
      </c>
      <c r="FA6">
        <f>SUM(IEA_big_bal!FA4,IEA_big_bal!FA5,IEA_big_bal!FA15,IEA_big_bal!FA16,IEA_big_bal!FA18,IEA_big_bal!FA23,IEA_big_bal!FA24,IEA_big_bal!FA31,IEA_big_bal!FA35,IEA_big_bal!FA41,IEA_big_bal!FA47)</f>
        <v>0</v>
      </c>
      <c r="FB6">
        <f>SUM(IEA_big_bal!FB4,IEA_big_bal!FB5,IEA_big_bal!FB15,IEA_big_bal!FB16,IEA_big_bal!FB18,IEA_big_bal!FB23,IEA_big_bal!FB24,IEA_big_bal!FB31,IEA_big_bal!FB35,IEA_big_bal!FB41,IEA_big_bal!FB47)</f>
        <v>317</v>
      </c>
      <c r="FC6">
        <f>SUM(IEA_big_bal!FC4,IEA_big_bal!FC5,IEA_big_bal!FC15,IEA_big_bal!FC16,IEA_big_bal!FC18,IEA_big_bal!FC23,IEA_big_bal!FC24,IEA_big_bal!FC31,IEA_big_bal!FC35,IEA_big_bal!FC41,IEA_big_bal!FC47)</f>
        <v>289</v>
      </c>
      <c r="FD6">
        <f>SUM(IEA_big_bal!FD4,IEA_big_bal!FD5,IEA_big_bal!FD15,IEA_big_bal!FD16,IEA_big_bal!FD18,IEA_big_bal!FD23,IEA_big_bal!FD24,IEA_big_bal!FD31,IEA_big_bal!FD35,IEA_big_bal!FD41,IEA_big_bal!FD47)</f>
        <v>0</v>
      </c>
      <c r="FE6">
        <f>SUM(IEA_big_bal!FE4,IEA_big_bal!FE5,IEA_big_bal!FE15,IEA_big_bal!FE16,IEA_big_bal!FE18,IEA_big_bal!FE23,IEA_big_bal!FE24,IEA_big_bal!FE31,IEA_big_bal!FE35,IEA_big_bal!FE41,IEA_big_bal!FE47)</f>
        <v>68</v>
      </c>
      <c r="FF6">
        <f>SUM(IEA_big_bal!FF4,IEA_big_bal!FF5,IEA_big_bal!FF15,IEA_big_bal!FF16,IEA_big_bal!FF18,IEA_big_bal!FF23,IEA_big_bal!FF24,IEA_big_bal!FF31,IEA_big_bal!FF35,IEA_big_bal!FF41,IEA_big_bal!FF47)</f>
        <v>2434714</v>
      </c>
      <c r="FG6">
        <f>SUM(IEA_big_bal!FG4,IEA_big_bal!FG5,IEA_big_bal!FG15,IEA_big_bal!FG16,IEA_big_bal!FG18,IEA_big_bal!FG23,IEA_big_bal!FG24,IEA_big_bal!FG31,IEA_big_bal!FG35,IEA_big_bal!FG41,IEA_big_bal!FG47)</f>
        <v>2634318</v>
      </c>
    </row>
    <row r="7" spans="1:163" x14ac:dyDescent="0.25">
      <c r="A7" t="s">
        <v>205</v>
      </c>
      <c r="B7">
        <f>SUM(IEA_big_bal!B13,IEA_big_bal!B20,IEA_big_bal!B25,IEA_big_bal!B28,IEA_big_bal!B29,IEA_big_bal!B33,IEA_big_bal!B34,IEA_big_bal!B36,IEA_big_bal!B40,IEA_big_bal!B43)</f>
        <v>6578</v>
      </c>
      <c r="C7">
        <f>SUM(IEA_big_bal!C13,IEA_big_bal!C20,IEA_big_bal!C25,IEA_big_bal!C28,IEA_big_bal!C29,IEA_big_bal!C33,IEA_big_bal!C34,IEA_big_bal!C36,IEA_big_bal!C40,IEA_big_bal!C43)</f>
        <v>59461</v>
      </c>
      <c r="D7">
        <f>SUM(IEA_big_bal!D13,IEA_big_bal!D20,IEA_big_bal!D25,IEA_big_bal!D28,IEA_big_bal!D29,IEA_big_bal!D33,IEA_big_bal!D34,IEA_big_bal!D36,IEA_big_bal!D40,IEA_big_bal!D43)</f>
        <v>1644</v>
      </c>
      <c r="E7">
        <f>SUM(IEA_big_bal!E13,IEA_big_bal!E20,IEA_big_bal!E25,IEA_big_bal!E28,IEA_big_bal!E29,IEA_big_bal!E33,IEA_big_bal!E34,IEA_big_bal!E36,IEA_big_bal!E40,IEA_big_bal!E43)</f>
        <v>27</v>
      </c>
      <c r="F7">
        <f>SUM(IEA_big_bal!F13,IEA_big_bal!F20,IEA_big_bal!F25,IEA_big_bal!F28,IEA_big_bal!F29,IEA_big_bal!F33,IEA_big_bal!F34,IEA_big_bal!F36,IEA_big_bal!F40,IEA_big_bal!F43)</f>
        <v>1325</v>
      </c>
      <c r="G7">
        <f>SUM(IEA_big_bal!G13,IEA_big_bal!G20,IEA_big_bal!G25,IEA_big_bal!G28,IEA_big_bal!G29,IEA_big_bal!G33,IEA_big_bal!G34,IEA_big_bal!G36,IEA_big_bal!G40,IEA_big_bal!G43)</f>
        <v>1389</v>
      </c>
      <c r="H7">
        <f>SUM(IEA_big_bal!H13,IEA_big_bal!H20,IEA_big_bal!H25,IEA_big_bal!H28,IEA_big_bal!H29,IEA_big_bal!H33,IEA_big_bal!H34,IEA_big_bal!H36,IEA_big_bal!H40,IEA_big_bal!H43)</f>
        <v>19591</v>
      </c>
      <c r="I7">
        <f>SUM(IEA_big_bal!I13,IEA_big_bal!I20,IEA_big_bal!I25,IEA_big_bal!I28,IEA_big_bal!I29,IEA_big_bal!I33,IEA_big_bal!I34,IEA_big_bal!I36,IEA_big_bal!I40,IEA_big_bal!I43)</f>
        <v>0</v>
      </c>
      <c r="J7">
        <f>SUM(IEA_big_bal!J13,IEA_big_bal!J20,IEA_big_bal!J25,IEA_big_bal!J28,IEA_big_bal!J29,IEA_big_bal!J33,IEA_big_bal!J34,IEA_big_bal!J36,IEA_big_bal!J40,IEA_big_bal!J43)</f>
        <v>154935</v>
      </c>
      <c r="K7">
        <f>SUM(IEA_big_bal!K13,IEA_big_bal!K20,IEA_big_bal!K25,IEA_big_bal!K28,IEA_big_bal!K29,IEA_big_bal!K33,IEA_big_bal!K34,IEA_big_bal!K36,IEA_big_bal!K40,IEA_big_bal!K43)</f>
        <v>309600</v>
      </c>
      <c r="L7">
        <f>SUM(IEA_big_bal!L13,IEA_big_bal!L20,IEA_big_bal!L25,IEA_big_bal!L28,IEA_big_bal!L29,IEA_big_bal!L33,IEA_big_bal!L34,IEA_big_bal!L36,IEA_big_bal!L40,IEA_big_bal!L43)</f>
        <v>4103</v>
      </c>
      <c r="M7">
        <f>SUM(IEA_big_bal!M13,IEA_big_bal!M20,IEA_big_bal!M25,IEA_big_bal!M28,IEA_big_bal!M29,IEA_big_bal!M33,IEA_big_bal!M34,IEA_big_bal!M36,IEA_big_bal!M40,IEA_big_bal!M43)</f>
        <v>940</v>
      </c>
      <c r="N7">
        <f>SUM(IEA_big_bal!N13,IEA_big_bal!N20,IEA_big_bal!N25,IEA_big_bal!N28,IEA_big_bal!N29,IEA_big_bal!N33,IEA_big_bal!N34,IEA_big_bal!N36,IEA_big_bal!N40,IEA_big_bal!N43)</f>
        <v>338</v>
      </c>
      <c r="O7">
        <f>SUM(IEA_big_bal!O13,IEA_big_bal!O20,IEA_big_bal!O25,IEA_big_bal!O28,IEA_big_bal!O29,IEA_big_bal!O33,IEA_big_bal!O34,IEA_big_bal!O36,IEA_big_bal!O40,IEA_big_bal!O43)</f>
        <v>178</v>
      </c>
      <c r="P7">
        <f>SUM(IEA_big_bal!P13,IEA_big_bal!P20,IEA_big_bal!P25,IEA_big_bal!P28,IEA_big_bal!P29,IEA_big_bal!P33,IEA_big_bal!P34,IEA_big_bal!P36,IEA_big_bal!P40,IEA_big_bal!P43)</f>
        <v>154</v>
      </c>
      <c r="Q7">
        <f>SUM(IEA_big_bal!Q13,IEA_big_bal!Q20,IEA_big_bal!Q25,IEA_big_bal!Q28,IEA_big_bal!Q29,IEA_big_bal!Q33,IEA_big_bal!Q34,IEA_big_bal!Q36,IEA_big_bal!Q40,IEA_big_bal!Q43)</f>
        <v>3954</v>
      </c>
      <c r="R7">
        <f>SUM(IEA_big_bal!R13,IEA_big_bal!R20,IEA_big_bal!R25,IEA_big_bal!R28,IEA_big_bal!R29,IEA_big_bal!R33,IEA_big_bal!R34,IEA_big_bal!R36,IEA_big_bal!R40,IEA_big_bal!R43)</f>
        <v>127</v>
      </c>
      <c r="S7">
        <f>SUM(IEA_big_bal!S13,IEA_big_bal!S20,IEA_big_bal!S25,IEA_big_bal!S28,IEA_big_bal!S29,IEA_big_bal!S33,IEA_big_bal!S34,IEA_big_bal!S36,IEA_big_bal!S40,IEA_big_bal!S43)</f>
        <v>0</v>
      </c>
      <c r="T7">
        <f>SUM(IEA_big_bal!T13,IEA_big_bal!T20,IEA_big_bal!T25,IEA_big_bal!T28,IEA_big_bal!T29,IEA_big_bal!T33,IEA_big_bal!T34,IEA_big_bal!T36,IEA_big_bal!T40,IEA_big_bal!T43)</f>
        <v>38</v>
      </c>
      <c r="U7">
        <f>SUM(IEA_big_bal!U13,IEA_big_bal!U20,IEA_big_bal!U25,IEA_big_bal!U28,IEA_big_bal!U29,IEA_big_bal!U33,IEA_big_bal!U34,IEA_big_bal!U36,IEA_big_bal!U40,IEA_big_bal!U43)</f>
        <v>244</v>
      </c>
      <c r="V7">
        <f>SUM(IEA_big_bal!V13,IEA_big_bal!V20,IEA_big_bal!V25,IEA_big_bal!V28,IEA_big_bal!V29,IEA_big_bal!V33,IEA_big_bal!V34,IEA_big_bal!V36,IEA_big_bal!V40,IEA_big_bal!V43)</f>
        <v>115</v>
      </c>
      <c r="W7">
        <f>SUM(IEA_big_bal!W13,IEA_big_bal!W20,IEA_big_bal!W25,IEA_big_bal!W28,IEA_big_bal!W29,IEA_big_bal!W33,IEA_big_bal!W34,IEA_big_bal!W36,IEA_big_bal!W40,IEA_big_bal!W43)</f>
        <v>13320</v>
      </c>
      <c r="X7">
        <f>SUM(IEA_big_bal!X13,IEA_big_bal!X20,IEA_big_bal!X25,IEA_big_bal!X28,IEA_big_bal!X29,IEA_big_bal!X33,IEA_big_bal!X34,IEA_big_bal!X36,IEA_big_bal!X40,IEA_big_bal!X43)</f>
        <v>37</v>
      </c>
      <c r="Y7">
        <f>SUM(IEA_big_bal!Y13,IEA_big_bal!Y20,IEA_big_bal!Y25,IEA_big_bal!Y28,IEA_big_bal!Y29,IEA_big_bal!Y33,IEA_big_bal!Y34,IEA_big_bal!Y36,IEA_big_bal!Y40,IEA_big_bal!Y43)</f>
        <v>0</v>
      </c>
      <c r="Z7">
        <f>SUM(IEA_big_bal!Z13,IEA_big_bal!Z20,IEA_big_bal!Z25,IEA_big_bal!Z28,IEA_big_bal!Z29,IEA_big_bal!Z33,IEA_big_bal!Z34,IEA_big_bal!Z36,IEA_big_bal!Z40,IEA_big_bal!Z43)</f>
        <v>5718</v>
      </c>
      <c r="AA7">
        <f>SUM(IEA_big_bal!AA13,IEA_big_bal!AA20,IEA_big_bal!AA25,IEA_big_bal!AA28,IEA_big_bal!AA29,IEA_big_bal!AA33,IEA_big_bal!AA34,IEA_big_bal!AA36,IEA_big_bal!AA40,IEA_big_bal!AA43)</f>
        <v>52</v>
      </c>
      <c r="AB7">
        <f>SUM(IEA_big_bal!AB13,IEA_big_bal!AB20,IEA_big_bal!AB25,IEA_big_bal!AB28,IEA_big_bal!AB29,IEA_big_bal!AB33,IEA_big_bal!AB34,IEA_big_bal!AB36,IEA_big_bal!AB40,IEA_big_bal!AB43)</f>
        <v>7972</v>
      </c>
      <c r="AC7">
        <f>SUM(IEA_big_bal!AC13,IEA_big_bal!AC20,IEA_big_bal!AC25,IEA_big_bal!AC28,IEA_big_bal!AC29,IEA_big_bal!AC33,IEA_big_bal!AC34,IEA_big_bal!AC36,IEA_big_bal!AC40,IEA_big_bal!AC43)</f>
        <v>6302</v>
      </c>
      <c r="AD7">
        <f>SUM(IEA_big_bal!AD13,IEA_big_bal!AD20,IEA_big_bal!AD25,IEA_big_bal!AD28,IEA_big_bal!AD29,IEA_big_bal!AD33,IEA_big_bal!AD34,IEA_big_bal!AD36,IEA_big_bal!AD40,IEA_big_bal!AD43)</f>
        <v>7857</v>
      </c>
      <c r="AE7">
        <f>SUM(IEA_big_bal!AE13,IEA_big_bal!AE20,IEA_big_bal!AE25,IEA_big_bal!AE28,IEA_big_bal!AE29,IEA_big_bal!AE33,IEA_big_bal!AE34,IEA_big_bal!AE36,IEA_big_bal!AE40,IEA_big_bal!AE43)</f>
        <v>33</v>
      </c>
      <c r="AF7">
        <f>SUM(IEA_big_bal!AF13,IEA_big_bal!AF20,IEA_big_bal!AF25,IEA_big_bal!AF28,IEA_big_bal!AF29,IEA_big_bal!AF33,IEA_big_bal!AF34,IEA_big_bal!AF36,IEA_big_bal!AF40,IEA_big_bal!AF43)</f>
        <v>1187</v>
      </c>
      <c r="AG7">
        <f>SUM(IEA_big_bal!AG13,IEA_big_bal!AG20,IEA_big_bal!AG25,IEA_big_bal!AG28,IEA_big_bal!AG29,IEA_big_bal!AG33,IEA_big_bal!AG34,IEA_big_bal!AG36,IEA_big_bal!AG40,IEA_big_bal!AG43)</f>
        <v>6</v>
      </c>
      <c r="AH7">
        <f>SUM(IEA_big_bal!AH13,IEA_big_bal!AH20,IEA_big_bal!AH25,IEA_big_bal!AH28,IEA_big_bal!AH29,IEA_big_bal!AH33,IEA_big_bal!AH34,IEA_big_bal!AH36,IEA_big_bal!AH40,IEA_big_bal!AH43)</f>
        <v>9</v>
      </c>
      <c r="AI7">
        <f>SUM(IEA_big_bal!AI13,IEA_big_bal!AI20,IEA_big_bal!AI25,IEA_big_bal!AI28,IEA_big_bal!AI29,IEA_big_bal!AI33,IEA_big_bal!AI34,IEA_big_bal!AI36,IEA_big_bal!AI40,IEA_big_bal!AI43)</f>
        <v>145</v>
      </c>
      <c r="AJ7">
        <f>SUM(IEA_big_bal!AJ13,IEA_big_bal!AJ20,IEA_big_bal!AJ25,IEA_big_bal!AJ28,IEA_big_bal!AJ29,IEA_big_bal!AJ33,IEA_big_bal!AJ34,IEA_big_bal!AJ36,IEA_big_bal!AJ40,IEA_big_bal!AJ43)</f>
        <v>863</v>
      </c>
      <c r="AK7">
        <f>SUM(IEA_big_bal!AK13,IEA_big_bal!AK20,IEA_big_bal!AK25,IEA_big_bal!AK28,IEA_big_bal!AK29,IEA_big_bal!AK33,IEA_big_bal!AK34,IEA_big_bal!AK36,IEA_big_bal!AK40,IEA_big_bal!AK43)</f>
        <v>15133</v>
      </c>
      <c r="AL7">
        <f>SUM(IEA_big_bal!AL13,IEA_big_bal!AL20,IEA_big_bal!AL25,IEA_big_bal!AL28,IEA_big_bal!AL29,IEA_big_bal!AL33,IEA_big_bal!AL34,IEA_big_bal!AL36,IEA_big_bal!AL40,IEA_big_bal!AL43)</f>
        <v>4751</v>
      </c>
      <c r="AM7">
        <f>SUM(IEA_big_bal!AM13,IEA_big_bal!AM20,IEA_big_bal!AM25,IEA_big_bal!AM28,IEA_big_bal!AM29,IEA_big_bal!AM33,IEA_big_bal!AM34,IEA_big_bal!AM36,IEA_big_bal!AM40,IEA_big_bal!AM43)</f>
        <v>99</v>
      </c>
      <c r="AN7">
        <f>SUM(IEA_big_bal!AN13,IEA_big_bal!AN20,IEA_big_bal!AN25,IEA_big_bal!AN28,IEA_big_bal!AN29,IEA_big_bal!AN33,IEA_big_bal!AN34,IEA_big_bal!AN36,IEA_big_bal!AN40,IEA_big_bal!AN43)</f>
        <v>6408</v>
      </c>
      <c r="AO7">
        <f>SUM(IEA_big_bal!AO13,IEA_big_bal!AO20,IEA_big_bal!AO25,IEA_big_bal!AO28,IEA_big_bal!AO29,IEA_big_bal!AO33,IEA_big_bal!AO34,IEA_big_bal!AO36,IEA_big_bal!AO40,IEA_big_bal!AO43)</f>
        <v>342</v>
      </c>
      <c r="AP7">
        <f>SUM(IEA_big_bal!AP13,IEA_big_bal!AP20,IEA_big_bal!AP25,IEA_big_bal!AP28,IEA_big_bal!AP29,IEA_big_bal!AP33,IEA_big_bal!AP34,IEA_big_bal!AP36,IEA_big_bal!AP40,IEA_big_bal!AP43)</f>
        <v>8983</v>
      </c>
      <c r="AQ7">
        <f>SUM(IEA_big_bal!AQ13,IEA_big_bal!AQ20,IEA_big_bal!AQ25,IEA_big_bal!AQ28,IEA_big_bal!AQ29,IEA_big_bal!AQ33,IEA_big_bal!AQ34,IEA_big_bal!AQ36,IEA_big_bal!AQ40,IEA_big_bal!AQ43)</f>
        <v>2816</v>
      </c>
      <c r="AR7">
        <f>SUM(IEA_big_bal!AR13,IEA_big_bal!AR20,IEA_big_bal!AR25,IEA_big_bal!AR28,IEA_big_bal!AR29,IEA_big_bal!AR33,IEA_big_bal!AR34,IEA_big_bal!AR36,IEA_big_bal!AR40,IEA_big_bal!AR43)</f>
        <v>7195</v>
      </c>
      <c r="AS7">
        <f>SUM(IEA_big_bal!AS13,IEA_big_bal!AS20,IEA_big_bal!AS25,IEA_big_bal!AS28,IEA_big_bal!AS29,IEA_big_bal!AS33,IEA_big_bal!AS34,IEA_big_bal!AS36,IEA_big_bal!AS40,IEA_big_bal!AS43)</f>
        <v>17282</v>
      </c>
      <c r="AT7">
        <f>SUM(IEA_big_bal!AT13,IEA_big_bal!AT20,IEA_big_bal!AT25,IEA_big_bal!AT28,IEA_big_bal!AT29,IEA_big_bal!AT33,IEA_big_bal!AT34,IEA_big_bal!AT36,IEA_big_bal!AT40,IEA_big_bal!AT43)</f>
        <v>335</v>
      </c>
      <c r="AU7">
        <f>SUM(IEA_big_bal!AU13,IEA_big_bal!AU20,IEA_big_bal!AU25,IEA_big_bal!AU28,IEA_big_bal!AU29,IEA_big_bal!AU33,IEA_big_bal!AU34,IEA_big_bal!AU36,IEA_big_bal!AU40,IEA_big_bal!AU43)</f>
        <v>14692</v>
      </c>
      <c r="AV7">
        <f>SUM(IEA_big_bal!AV13,IEA_big_bal!AV20,IEA_big_bal!AV25,IEA_big_bal!AV28,IEA_big_bal!AV29,IEA_big_bal!AV33,IEA_big_bal!AV34,IEA_big_bal!AV36,IEA_big_bal!AV40,IEA_big_bal!AV43)</f>
        <v>10945</v>
      </c>
      <c r="AW7">
        <f>SUM(IEA_big_bal!AW13,IEA_big_bal!AW20,IEA_big_bal!AW25,IEA_big_bal!AW28,IEA_big_bal!AW29,IEA_big_bal!AW33,IEA_big_bal!AW34,IEA_big_bal!AW36,IEA_big_bal!AW40,IEA_big_bal!AW43)</f>
        <v>37</v>
      </c>
      <c r="AX7">
        <f>SUM(IEA_big_bal!AX13,IEA_big_bal!AX20,IEA_big_bal!AX25,IEA_big_bal!AX28,IEA_big_bal!AX29,IEA_big_bal!AX33,IEA_big_bal!AX34,IEA_big_bal!AX36,IEA_big_bal!AX40,IEA_big_bal!AX43)</f>
        <v>75960</v>
      </c>
      <c r="AY7">
        <f>SUM(IEA_big_bal!AY13,IEA_big_bal!AY20,IEA_big_bal!AY25,IEA_big_bal!AY28,IEA_big_bal!AY29,IEA_big_bal!AY33,IEA_big_bal!AY34,IEA_big_bal!AY36,IEA_big_bal!AY40,IEA_big_bal!AY43)</f>
        <v>400</v>
      </c>
      <c r="AZ7">
        <f>SUM(IEA_big_bal!AZ13,IEA_big_bal!AZ20,IEA_big_bal!AZ25,IEA_big_bal!AZ28,IEA_big_bal!AZ29,IEA_big_bal!AZ33,IEA_big_bal!AZ34,IEA_big_bal!AZ36,IEA_big_bal!AZ40,IEA_big_bal!AZ43)</f>
        <v>2248</v>
      </c>
      <c r="BA7">
        <f>SUM(IEA_big_bal!BA13,IEA_big_bal!BA20,IEA_big_bal!BA25,IEA_big_bal!BA28,IEA_big_bal!BA29,IEA_big_bal!BA33,IEA_big_bal!BA34,IEA_big_bal!BA36,IEA_big_bal!BA40,IEA_big_bal!BA43)</f>
        <v>40821</v>
      </c>
      <c r="BB7">
        <f>SUM(IEA_big_bal!BB13,IEA_big_bal!BB20,IEA_big_bal!BB25,IEA_big_bal!BB28,IEA_big_bal!BB29,IEA_big_bal!BB33,IEA_big_bal!BB34,IEA_big_bal!BB36,IEA_big_bal!BB40,IEA_big_bal!BB43)</f>
        <v>319</v>
      </c>
      <c r="BC7">
        <f>SUM(IEA_big_bal!BC13,IEA_big_bal!BC20,IEA_big_bal!BC25,IEA_big_bal!BC28,IEA_big_bal!BC29,IEA_big_bal!BC33,IEA_big_bal!BC34,IEA_big_bal!BC36,IEA_big_bal!BC40,IEA_big_bal!BC43)</f>
        <v>1617</v>
      </c>
      <c r="BD7">
        <f>SUM(IEA_big_bal!BD13,IEA_big_bal!BD20,IEA_big_bal!BD25,IEA_big_bal!BD28,IEA_big_bal!BD29,IEA_big_bal!BD33,IEA_big_bal!BD34,IEA_big_bal!BD36,IEA_big_bal!BD40,IEA_big_bal!BD43)</f>
        <v>7</v>
      </c>
      <c r="BE7">
        <f>SUM(IEA_big_bal!BE13,IEA_big_bal!BE20,IEA_big_bal!BE25,IEA_big_bal!BE28,IEA_big_bal!BE29,IEA_big_bal!BE33,IEA_big_bal!BE34,IEA_big_bal!BE36,IEA_big_bal!BE40,IEA_big_bal!BE43)</f>
        <v>915</v>
      </c>
      <c r="BF7">
        <f>SUM(IEA_big_bal!BF13,IEA_big_bal!BF20,IEA_big_bal!BF25,IEA_big_bal!BF28,IEA_big_bal!BF29,IEA_big_bal!BF33,IEA_big_bal!BF34,IEA_big_bal!BF36,IEA_big_bal!BF40,IEA_big_bal!BF43)</f>
        <v>171</v>
      </c>
      <c r="BG7">
        <f>SUM(IEA_big_bal!BG13,IEA_big_bal!BG20,IEA_big_bal!BG25,IEA_big_bal!BG28,IEA_big_bal!BG29,IEA_big_bal!BG33,IEA_big_bal!BG34,IEA_big_bal!BG36,IEA_big_bal!BG40,IEA_big_bal!BG43)</f>
        <v>5173</v>
      </c>
      <c r="BH7">
        <f>SUM(IEA_big_bal!BH13,IEA_big_bal!BH20,IEA_big_bal!BH25,IEA_big_bal!BH28,IEA_big_bal!BH29,IEA_big_bal!BH33,IEA_big_bal!BH34,IEA_big_bal!BH36,IEA_big_bal!BH40,IEA_big_bal!BH43)</f>
        <v>2075</v>
      </c>
      <c r="BI7">
        <f>SUM(IEA_big_bal!BI13,IEA_big_bal!BI20,IEA_big_bal!BI25,IEA_big_bal!BI28,IEA_big_bal!BI29,IEA_big_bal!BI33,IEA_big_bal!BI34,IEA_big_bal!BI36,IEA_big_bal!BI40,IEA_big_bal!BI43)</f>
        <v>115</v>
      </c>
      <c r="BJ7">
        <f>SUM(IEA_big_bal!BJ13,IEA_big_bal!BJ20,IEA_big_bal!BJ25,IEA_big_bal!BJ28,IEA_big_bal!BJ29,IEA_big_bal!BJ33,IEA_big_bal!BJ34,IEA_big_bal!BJ36,IEA_big_bal!BJ40,IEA_big_bal!BJ43)</f>
        <v>3947</v>
      </c>
      <c r="BK7">
        <f>SUM(IEA_big_bal!BK13,IEA_big_bal!BK20,IEA_big_bal!BK25,IEA_big_bal!BK28,IEA_big_bal!BK29,IEA_big_bal!BK33,IEA_big_bal!BK34,IEA_big_bal!BK36,IEA_big_bal!BK40,IEA_big_bal!BK43)</f>
        <v>749</v>
      </c>
      <c r="BL7">
        <f>SUM(IEA_big_bal!BL13,IEA_big_bal!BL20,IEA_big_bal!BL25,IEA_big_bal!BL28,IEA_big_bal!BL29,IEA_big_bal!BL33,IEA_big_bal!BL34,IEA_big_bal!BL36,IEA_big_bal!BL40,IEA_big_bal!BL43)</f>
        <v>823</v>
      </c>
      <c r="BM7">
        <f>SUM(IEA_big_bal!BM13,IEA_big_bal!BM20,IEA_big_bal!BM25,IEA_big_bal!BM28,IEA_big_bal!BM29,IEA_big_bal!BM33,IEA_big_bal!BM34,IEA_big_bal!BM36,IEA_big_bal!BM40,IEA_big_bal!BM43)</f>
        <v>144</v>
      </c>
      <c r="BN7">
        <f>SUM(IEA_big_bal!BN13,IEA_big_bal!BN20,IEA_big_bal!BN25,IEA_big_bal!BN28,IEA_big_bal!BN29,IEA_big_bal!BN33,IEA_big_bal!BN34,IEA_big_bal!BN36,IEA_big_bal!BN40,IEA_big_bal!BN43)</f>
        <v>42305</v>
      </c>
      <c r="BO7">
        <f>SUM(IEA_big_bal!BO13,IEA_big_bal!BO20,IEA_big_bal!BO25,IEA_big_bal!BO28,IEA_big_bal!BO29,IEA_big_bal!BO33,IEA_big_bal!BO34,IEA_big_bal!BO36,IEA_big_bal!BO40,IEA_big_bal!BO43)</f>
        <v>262275</v>
      </c>
      <c r="BP7">
        <f>SUM(IEA_big_bal!BP13,IEA_big_bal!BP20,IEA_big_bal!BP25,IEA_big_bal!BP28,IEA_big_bal!BP29,IEA_big_bal!BP33,IEA_big_bal!BP34,IEA_big_bal!BP36,IEA_big_bal!BP40,IEA_big_bal!BP43)</f>
        <v>24129</v>
      </c>
      <c r="BQ7">
        <f>SUM(IEA_big_bal!BQ13,IEA_big_bal!BQ20,IEA_big_bal!BQ25,IEA_big_bal!BQ28,IEA_big_bal!BQ29,IEA_big_bal!BQ33,IEA_big_bal!BQ34,IEA_big_bal!BQ36,IEA_big_bal!BQ40,IEA_big_bal!BQ43)</f>
        <v>204</v>
      </c>
      <c r="BR7">
        <f>SUM(IEA_big_bal!BR13,IEA_big_bal!BR20,IEA_big_bal!BR25,IEA_big_bal!BR28,IEA_big_bal!BR29,IEA_big_bal!BR33,IEA_big_bal!BR34,IEA_big_bal!BR36,IEA_big_bal!BR40,IEA_big_bal!BR43)</f>
        <v>66633</v>
      </c>
      <c r="BS7">
        <f>SUM(IEA_big_bal!BS13,IEA_big_bal!BS20,IEA_big_bal!BS25,IEA_big_bal!BS28,IEA_big_bal!BS29,IEA_big_bal!BS33,IEA_big_bal!BS34,IEA_big_bal!BS36,IEA_big_bal!BS40,IEA_big_bal!BS43)</f>
        <v>16425</v>
      </c>
      <c r="BT7">
        <f>SUM(IEA_big_bal!BT13,IEA_big_bal!BT20,IEA_big_bal!BT25,IEA_big_bal!BT28,IEA_big_bal!BT29,IEA_big_bal!BT33,IEA_big_bal!BT34,IEA_big_bal!BT36,IEA_big_bal!BT40,IEA_big_bal!BT43)</f>
        <v>2</v>
      </c>
      <c r="BU7">
        <f>SUM(IEA_big_bal!BU13,IEA_big_bal!BU20,IEA_big_bal!BU25,IEA_big_bal!BU28,IEA_big_bal!BU29,IEA_big_bal!BU33,IEA_big_bal!BU34,IEA_big_bal!BU36,IEA_big_bal!BU40,IEA_big_bal!BU43)</f>
        <v>4404</v>
      </c>
      <c r="BV7">
        <f>SUM(IEA_big_bal!BV13,IEA_big_bal!BV20,IEA_big_bal!BV25,IEA_big_bal!BV28,IEA_big_bal!BV29,IEA_big_bal!BV33,IEA_big_bal!BV34,IEA_big_bal!BV36,IEA_big_bal!BV40,IEA_big_bal!BV43)</f>
        <v>17710</v>
      </c>
      <c r="BW7">
        <f>SUM(IEA_big_bal!BW13,IEA_big_bal!BW20,IEA_big_bal!BW25,IEA_big_bal!BW28,IEA_big_bal!BW29,IEA_big_bal!BW33,IEA_big_bal!BW34,IEA_big_bal!BW36,IEA_big_bal!BW40,IEA_big_bal!BW43)</f>
        <v>3985</v>
      </c>
      <c r="BX7">
        <f>SUM(IEA_big_bal!BX13,IEA_big_bal!BX20,IEA_big_bal!BX25,IEA_big_bal!BX28,IEA_big_bal!BX29,IEA_big_bal!BX33,IEA_big_bal!BX34,IEA_big_bal!BX36,IEA_big_bal!BX40,IEA_big_bal!BX43)</f>
        <v>10623</v>
      </c>
      <c r="BY7">
        <f>SUM(IEA_big_bal!BY13,IEA_big_bal!BY20,IEA_big_bal!BY25,IEA_big_bal!BY28,IEA_big_bal!BY29,IEA_big_bal!BY33,IEA_big_bal!BY34,IEA_big_bal!BY36,IEA_big_bal!BY40,IEA_big_bal!BY43)</f>
        <v>136066</v>
      </c>
      <c r="BZ7">
        <f>SUM(IEA_big_bal!BZ13,IEA_big_bal!BZ20,IEA_big_bal!BZ25,IEA_big_bal!BZ28,IEA_big_bal!BZ29,IEA_big_bal!BZ33,IEA_big_bal!BZ34,IEA_big_bal!BZ36,IEA_big_bal!BZ40,IEA_big_bal!BZ43)</f>
        <v>543</v>
      </c>
      <c r="CA7">
        <f>SUM(IEA_big_bal!CA13,IEA_big_bal!CA20,IEA_big_bal!CA25,IEA_big_bal!CA28,IEA_big_bal!CA29,IEA_big_bal!CA33,IEA_big_bal!CA34,IEA_big_bal!CA36,IEA_big_bal!CA40,IEA_big_bal!CA43)</f>
        <v>2569</v>
      </c>
      <c r="CB7">
        <f>SUM(IEA_big_bal!CB13,IEA_big_bal!CB20,IEA_big_bal!CB25,IEA_big_bal!CB28,IEA_big_bal!CB29,IEA_big_bal!CB33,IEA_big_bal!CB34,IEA_big_bal!CB36,IEA_big_bal!CB40,IEA_big_bal!CB43)</f>
        <v>231</v>
      </c>
      <c r="CC7">
        <f>SUM(IEA_big_bal!CC13,IEA_big_bal!CC20,IEA_big_bal!CC25,IEA_big_bal!CC28,IEA_big_bal!CC29,IEA_big_bal!CC33,IEA_big_bal!CC34,IEA_big_bal!CC36,IEA_big_bal!CC40,IEA_big_bal!CC43)</f>
        <v>951</v>
      </c>
      <c r="CD7">
        <f>SUM(IEA_big_bal!CD13,IEA_big_bal!CD20,IEA_big_bal!CD25,IEA_big_bal!CD28,IEA_big_bal!CD29,IEA_big_bal!CD33,IEA_big_bal!CD34,IEA_big_bal!CD36,IEA_big_bal!CD40,IEA_big_bal!CD43)</f>
        <v>16631</v>
      </c>
      <c r="CE7">
        <f>SUM(IEA_big_bal!CE13,IEA_big_bal!CE20,IEA_big_bal!CE25,IEA_big_bal!CE28,IEA_big_bal!CE29,IEA_big_bal!CE33,IEA_big_bal!CE34,IEA_big_bal!CE36,IEA_big_bal!CE40,IEA_big_bal!CE43)</f>
        <v>21</v>
      </c>
      <c r="CF7">
        <f>SUM(IEA_big_bal!CF13,IEA_big_bal!CF20,IEA_big_bal!CF25,IEA_big_bal!CF28,IEA_big_bal!CF29,IEA_big_bal!CF33,IEA_big_bal!CF34,IEA_big_bal!CF36,IEA_big_bal!CF40,IEA_big_bal!CF43)</f>
        <v>35616</v>
      </c>
      <c r="CG7">
        <f>SUM(IEA_big_bal!CG13,IEA_big_bal!CG20,IEA_big_bal!CG25,IEA_big_bal!CG28,IEA_big_bal!CG29,IEA_big_bal!CG33,IEA_big_bal!CG34,IEA_big_bal!CG36,IEA_big_bal!CG40,IEA_big_bal!CG43)</f>
        <v>140143</v>
      </c>
      <c r="CH7">
        <f>SUM(IEA_big_bal!CH13,IEA_big_bal!CH20,IEA_big_bal!CH25,IEA_big_bal!CH28,IEA_big_bal!CH29,IEA_big_bal!CH33,IEA_big_bal!CH34,IEA_big_bal!CH36,IEA_big_bal!CH40,IEA_big_bal!CH43)</f>
        <v>15560</v>
      </c>
      <c r="CI7">
        <f>SUM(IEA_big_bal!CI13,IEA_big_bal!CI20,IEA_big_bal!CI25,IEA_big_bal!CI28,IEA_big_bal!CI29,IEA_big_bal!CI33,IEA_big_bal!CI34,IEA_big_bal!CI36,IEA_big_bal!CI40,IEA_big_bal!CI43)</f>
        <v>12064</v>
      </c>
      <c r="CJ7">
        <f>SUM(IEA_big_bal!CJ13,IEA_big_bal!CJ20,IEA_big_bal!CJ25,IEA_big_bal!CJ28,IEA_big_bal!CJ29,IEA_big_bal!CJ33,IEA_big_bal!CJ34,IEA_big_bal!CJ36,IEA_big_bal!CJ40,IEA_big_bal!CJ43)</f>
        <v>5858</v>
      </c>
      <c r="CK7">
        <f>SUM(IEA_big_bal!CK13,IEA_big_bal!CK20,IEA_big_bal!CK25,IEA_big_bal!CK28,IEA_big_bal!CK29,IEA_big_bal!CK33,IEA_big_bal!CK34,IEA_big_bal!CK36,IEA_big_bal!CK40,IEA_big_bal!CK43)</f>
        <v>209</v>
      </c>
      <c r="CL7">
        <f>SUM(IEA_big_bal!CL13,IEA_big_bal!CL20,IEA_big_bal!CL25,IEA_big_bal!CL28,IEA_big_bal!CL29,IEA_big_bal!CL33,IEA_big_bal!CL34,IEA_big_bal!CL36,IEA_big_bal!CL40,IEA_big_bal!CL43)</f>
        <v>1</v>
      </c>
      <c r="CM7">
        <f>SUM(IEA_big_bal!CM13,IEA_big_bal!CM20,IEA_big_bal!CM25,IEA_big_bal!CM28,IEA_big_bal!CM29,IEA_big_bal!CM33,IEA_big_bal!CM34,IEA_big_bal!CM36,IEA_big_bal!CM40,IEA_big_bal!CM43)</f>
        <v>1</v>
      </c>
      <c r="CN7">
        <f>SUM(IEA_big_bal!CN13,IEA_big_bal!CN20,IEA_big_bal!CN25,IEA_big_bal!CN28,IEA_big_bal!CN29,IEA_big_bal!CN33,IEA_big_bal!CN34,IEA_big_bal!CN36,IEA_big_bal!CN40,IEA_big_bal!CN43)</f>
        <v>1071</v>
      </c>
      <c r="CO7">
        <f>SUM(IEA_big_bal!CO13,IEA_big_bal!CO20,IEA_big_bal!CO25,IEA_big_bal!CO28,IEA_big_bal!CO29,IEA_big_bal!CO33,IEA_big_bal!CO34,IEA_big_bal!CO36,IEA_big_bal!CO40,IEA_big_bal!CO43)</f>
        <v>20</v>
      </c>
      <c r="CP7">
        <f>SUM(IEA_big_bal!CP13,IEA_big_bal!CP20,IEA_big_bal!CP25,IEA_big_bal!CP28,IEA_big_bal!CP29,IEA_big_bal!CP33,IEA_big_bal!CP34,IEA_big_bal!CP36,IEA_big_bal!CP40,IEA_big_bal!CP43)</f>
        <v>48371</v>
      </c>
      <c r="CQ7">
        <f>SUM(IEA_big_bal!CQ13,IEA_big_bal!CQ20,IEA_big_bal!CQ25,IEA_big_bal!CQ28,IEA_big_bal!CQ29,IEA_big_bal!CQ33,IEA_big_bal!CQ34,IEA_big_bal!CQ36,IEA_big_bal!CQ40,IEA_big_bal!CQ43)</f>
        <v>68</v>
      </c>
      <c r="CR7">
        <f>SUM(IEA_big_bal!CR13,IEA_big_bal!CR20,IEA_big_bal!CR25,IEA_big_bal!CR28,IEA_big_bal!CR29,IEA_big_bal!CR33,IEA_big_bal!CR34,IEA_big_bal!CR36,IEA_big_bal!CR40,IEA_big_bal!CR43)</f>
        <v>2181</v>
      </c>
      <c r="CS7">
        <f>SUM(IEA_big_bal!CS13,IEA_big_bal!CS20,IEA_big_bal!CS25,IEA_big_bal!CS28,IEA_big_bal!CS29,IEA_big_bal!CS33,IEA_big_bal!CS34,IEA_big_bal!CS36,IEA_big_bal!CS40,IEA_big_bal!CS43)</f>
        <v>38</v>
      </c>
      <c r="CT7">
        <f>SUM(IEA_big_bal!CT13,IEA_big_bal!CT20,IEA_big_bal!CT25,IEA_big_bal!CT28,IEA_big_bal!CT29,IEA_big_bal!CT33,IEA_big_bal!CT34,IEA_big_bal!CT36,IEA_big_bal!CT40,IEA_big_bal!CT43)</f>
        <v>0</v>
      </c>
      <c r="CU7">
        <f>SUM(IEA_big_bal!CU13,IEA_big_bal!CU20,IEA_big_bal!CU25,IEA_big_bal!CU28,IEA_big_bal!CU29,IEA_big_bal!CU33,IEA_big_bal!CU34,IEA_big_bal!CU36,IEA_big_bal!CU40,IEA_big_bal!CU43)</f>
        <v>236</v>
      </c>
      <c r="CV7">
        <f>SUM(IEA_big_bal!CV13,IEA_big_bal!CV20,IEA_big_bal!CV25,IEA_big_bal!CV28,IEA_big_bal!CV29,IEA_big_bal!CV33,IEA_big_bal!CV34,IEA_big_bal!CV36,IEA_big_bal!CV40,IEA_big_bal!CV43)</f>
        <v>0</v>
      </c>
      <c r="CW7">
        <f>SUM(IEA_big_bal!CW13,IEA_big_bal!CW20,IEA_big_bal!CW25,IEA_big_bal!CW28,IEA_big_bal!CW29,IEA_big_bal!CW33,IEA_big_bal!CW34,IEA_big_bal!CW36,IEA_big_bal!CW40,IEA_big_bal!CW43)</f>
        <v>9450</v>
      </c>
      <c r="CX7">
        <f>SUM(IEA_big_bal!CX13,IEA_big_bal!CX20,IEA_big_bal!CX25,IEA_big_bal!CX28,IEA_big_bal!CX29,IEA_big_bal!CX33,IEA_big_bal!CX34,IEA_big_bal!CX36,IEA_big_bal!CX40,IEA_big_bal!CX43)</f>
        <v>6</v>
      </c>
      <c r="CY7">
        <f>SUM(IEA_big_bal!CY13,IEA_big_bal!CY20,IEA_big_bal!CY25,IEA_big_bal!CY28,IEA_big_bal!CY29,IEA_big_bal!CY33,IEA_big_bal!CY34,IEA_big_bal!CY36,IEA_big_bal!CY40,IEA_big_bal!CY43)</f>
        <v>0</v>
      </c>
      <c r="CZ7">
        <f>SUM(IEA_big_bal!CZ13,IEA_big_bal!CZ20,IEA_big_bal!CZ25,IEA_big_bal!CZ28,IEA_big_bal!CZ29,IEA_big_bal!CZ33,IEA_big_bal!CZ34,IEA_big_bal!CZ36,IEA_big_bal!CZ40,IEA_big_bal!CZ43)</f>
        <v>2524</v>
      </c>
      <c r="DA7">
        <f>SUM(IEA_big_bal!DA13,IEA_big_bal!DA20,IEA_big_bal!DA25,IEA_big_bal!DA28,IEA_big_bal!DA29,IEA_big_bal!DA33,IEA_big_bal!DA34,IEA_big_bal!DA36,IEA_big_bal!DA40,IEA_big_bal!DA43)</f>
        <v>95</v>
      </c>
      <c r="DB7">
        <f>SUM(IEA_big_bal!DB13,IEA_big_bal!DB20,IEA_big_bal!DB25,IEA_big_bal!DB28,IEA_big_bal!DB29,IEA_big_bal!DB33,IEA_big_bal!DB34,IEA_big_bal!DB36,IEA_big_bal!DB40,IEA_big_bal!DB43)</f>
        <v>710764</v>
      </c>
      <c r="DC7">
        <f>SUM(IEA_big_bal!DC13,IEA_big_bal!DC20,IEA_big_bal!DC25,IEA_big_bal!DC28,IEA_big_bal!DC29,IEA_big_bal!DC33,IEA_big_bal!DC34,IEA_big_bal!DC36,IEA_big_bal!DC40,IEA_big_bal!DC43)</f>
        <v>38653</v>
      </c>
      <c r="DD7">
        <f>SUM(IEA_big_bal!DD13,IEA_big_bal!DD20,IEA_big_bal!DD25,IEA_big_bal!DD28,IEA_big_bal!DD29,IEA_big_bal!DD33,IEA_big_bal!DD34,IEA_big_bal!DD36,IEA_big_bal!DD40,IEA_big_bal!DD43)</f>
        <v>30</v>
      </c>
      <c r="DE7">
        <f>SUM(IEA_big_bal!DE13,IEA_big_bal!DE20,IEA_big_bal!DE25,IEA_big_bal!DE28,IEA_big_bal!DE29,IEA_big_bal!DE33,IEA_big_bal!DE34,IEA_big_bal!DE36,IEA_big_bal!DE40,IEA_big_bal!DE43)</f>
        <v>2</v>
      </c>
      <c r="DF7">
        <f>SUM(IEA_big_bal!DF13,IEA_big_bal!DF20,IEA_big_bal!DF25,IEA_big_bal!DF28,IEA_big_bal!DF29,IEA_big_bal!DF33,IEA_big_bal!DF34,IEA_big_bal!DF36,IEA_big_bal!DF40,IEA_big_bal!DF43)</f>
        <v>2</v>
      </c>
      <c r="DG7">
        <f>SUM(IEA_big_bal!DG13,IEA_big_bal!DG20,IEA_big_bal!DG25,IEA_big_bal!DG28,IEA_big_bal!DG29,IEA_big_bal!DG33,IEA_big_bal!DG34,IEA_big_bal!DG36,IEA_big_bal!DG40,IEA_big_bal!DG43)</f>
        <v>91807</v>
      </c>
      <c r="DH7">
        <f>SUM(IEA_big_bal!DH13,IEA_big_bal!DH20,IEA_big_bal!DH25,IEA_big_bal!DH28,IEA_big_bal!DH29,IEA_big_bal!DH33,IEA_big_bal!DH34,IEA_big_bal!DH36,IEA_big_bal!DH40,IEA_big_bal!DH43)</f>
        <v>161206</v>
      </c>
      <c r="DI7">
        <f>SUM(IEA_big_bal!DI13,IEA_big_bal!DI20,IEA_big_bal!DI25,IEA_big_bal!DI28,IEA_big_bal!DI29,IEA_big_bal!DI33,IEA_big_bal!DI34,IEA_big_bal!DI36,IEA_big_bal!DI40,IEA_big_bal!DI43)</f>
        <v>68357</v>
      </c>
      <c r="DJ7">
        <f>SUM(IEA_big_bal!DJ13,IEA_big_bal!DJ20,IEA_big_bal!DJ25,IEA_big_bal!DJ28,IEA_big_bal!DJ29,IEA_big_bal!DJ33,IEA_big_bal!DJ34,IEA_big_bal!DJ36,IEA_big_bal!DJ40,IEA_big_bal!DJ43)</f>
        <v>513</v>
      </c>
      <c r="DK7">
        <f>SUM(IEA_big_bal!DK13,IEA_big_bal!DK20,IEA_big_bal!DK25,IEA_big_bal!DK28,IEA_big_bal!DK29,IEA_big_bal!DK33,IEA_big_bal!DK34,IEA_big_bal!DK36,IEA_big_bal!DK40,IEA_big_bal!DK43)</f>
        <v>302890</v>
      </c>
      <c r="DL7">
        <f>SUM(IEA_big_bal!DL13,IEA_big_bal!DL20,IEA_big_bal!DL25,IEA_big_bal!DL28,IEA_big_bal!DL29,IEA_big_bal!DL33,IEA_big_bal!DL34,IEA_big_bal!DL36,IEA_big_bal!DL40,IEA_big_bal!DL43)</f>
        <v>6677</v>
      </c>
      <c r="DM7">
        <f>SUM(IEA_big_bal!DM13,IEA_big_bal!DM20,IEA_big_bal!DM25,IEA_big_bal!DM28,IEA_big_bal!DM29,IEA_big_bal!DM33,IEA_big_bal!DM34,IEA_big_bal!DM36,IEA_big_bal!DM40,IEA_big_bal!DM43)</f>
        <v>6659</v>
      </c>
      <c r="DN7">
        <f>SUM(IEA_big_bal!DN13,IEA_big_bal!DN20,IEA_big_bal!DN25,IEA_big_bal!DN28,IEA_big_bal!DN29,IEA_big_bal!DN33,IEA_big_bal!DN34,IEA_big_bal!DN36,IEA_big_bal!DN40,IEA_big_bal!DN43)</f>
        <v>32327</v>
      </c>
      <c r="DO7">
        <f>SUM(IEA_big_bal!DO13,IEA_big_bal!DO20,IEA_big_bal!DO25,IEA_big_bal!DO28,IEA_big_bal!DO29,IEA_big_bal!DO33,IEA_big_bal!DO34,IEA_big_bal!DO36,IEA_big_bal!DO40,IEA_big_bal!DO43)</f>
        <v>321370</v>
      </c>
      <c r="DP7">
        <f>SUM(IEA_big_bal!DP13,IEA_big_bal!DP20,IEA_big_bal!DP25,IEA_big_bal!DP28,IEA_big_bal!DP29,IEA_big_bal!DP33,IEA_big_bal!DP34,IEA_big_bal!DP36,IEA_big_bal!DP40,IEA_big_bal!DP43)</f>
        <v>33562</v>
      </c>
      <c r="DQ7">
        <f>SUM(IEA_big_bal!DQ13,IEA_big_bal!DQ20,IEA_big_bal!DQ25,IEA_big_bal!DQ28,IEA_big_bal!DQ29,IEA_big_bal!DQ33,IEA_big_bal!DQ34,IEA_big_bal!DQ36,IEA_big_bal!DQ40,IEA_big_bal!DQ43)</f>
        <v>3226</v>
      </c>
      <c r="DR7">
        <f>SUM(IEA_big_bal!DR13,IEA_big_bal!DR20,IEA_big_bal!DR25,IEA_big_bal!DR28,IEA_big_bal!DR29,IEA_big_bal!DR33,IEA_big_bal!DR34,IEA_big_bal!DR36,IEA_big_bal!DR40,IEA_big_bal!DR43)</f>
        <v>2350</v>
      </c>
      <c r="DS7">
        <f>SUM(IEA_big_bal!DS13,IEA_big_bal!DS20,IEA_big_bal!DS25,IEA_big_bal!DS28,IEA_big_bal!DS29,IEA_big_bal!DS33,IEA_big_bal!DS34,IEA_big_bal!DS36,IEA_big_bal!DS40,IEA_big_bal!DS43)</f>
        <v>3398</v>
      </c>
      <c r="DT7">
        <f>SUM(IEA_big_bal!DT13,IEA_big_bal!DT20,IEA_big_bal!DT25,IEA_big_bal!DT28,IEA_big_bal!DT29,IEA_big_bal!DT33,IEA_big_bal!DT34,IEA_big_bal!DT36,IEA_big_bal!DT40,IEA_big_bal!DT43)</f>
        <v>2208</v>
      </c>
      <c r="DU7">
        <f>SUM(IEA_big_bal!DU13,IEA_big_bal!DU20,IEA_big_bal!DU25,IEA_big_bal!DU28,IEA_big_bal!DU29,IEA_big_bal!DU33,IEA_big_bal!DU34,IEA_big_bal!DU36,IEA_big_bal!DU40,IEA_big_bal!DU43)</f>
        <v>616</v>
      </c>
      <c r="DV7">
        <f>SUM(IEA_big_bal!DV13,IEA_big_bal!DV20,IEA_big_bal!DV25,IEA_big_bal!DV28,IEA_big_bal!DV29,IEA_big_bal!DV33,IEA_big_bal!DV34,IEA_big_bal!DV36,IEA_big_bal!DV40,IEA_big_bal!DV43)</f>
        <v>2580</v>
      </c>
      <c r="DW7">
        <f>SUM(IEA_big_bal!DW13,IEA_big_bal!DW20,IEA_big_bal!DW25,IEA_big_bal!DW28,IEA_big_bal!DW29,IEA_big_bal!DW33,IEA_big_bal!DW34,IEA_big_bal!DW36,IEA_big_bal!DW40,IEA_big_bal!DW43)</f>
        <v>1</v>
      </c>
      <c r="DX7">
        <f>SUM(IEA_big_bal!DX13,IEA_big_bal!DX20,IEA_big_bal!DX25,IEA_big_bal!DX28,IEA_big_bal!DX29,IEA_big_bal!DX33,IEA_big_bal!DX34,IEA_big_bal!DX36,IEA_big_bal!DX40,IEA_big_bal!DX43)</f>
        <v>0</v>
      </c>
      <c r="DY7">
        <f>SUM(IEA_big_bal!DY13,IEA_big_bal!DY20,IEA_big_bal!DY25,IEA_big_bal!DY28,IEA_big_bal!DY29,IEA_big_bal!DY33,IEA_big_bal!DY34,IEA_big_bal!DY36,IEA_big_bal!DY40,IEA_big_bal!DY43)</f>
        <v>573</v>
      </c>
      <c r="DZ7">
        <f>SUM(IEA_big_bal!DZ13,IEA_big_bal!DZ20,IEA_big_bal!DZ25,IEA_big_bal!DZ28,IEA_big_bal!DZ29,IEA_big_bal!DZ33,IEA_big_bal!DZ34,IEA_big_bal!DZ36,IEA_big_bal!DZ40,IEA_big_bal!DZ43)</f>
        <v>27287</v>
      </c>
      <c r="EA7">
        <f>SUM(IEA_big_bal!EA13,IEA_big_bal!EA20,IEA_big_bal!EA25,IEA_big_bal!EA28,IEA_big_bal!EA29,IEA_big_bal!EA33,IEA_big_bal!EA34,IEA_big_bal!EA36,IEA_big_bal!EA40,IEA_big_bal!EA43)</f>
        <v>141694</v>
      </c>
      <c r="EB7">
        <f>SUM(IEA_big_bal!EB13,IEA_big_bal!EB20,IEA_big_bal!EB25,IEA_big_bal!EB28,IEA_big_bal!EB29,IEA_big_bal!EB33,IEA_big_bal!EB34,IEA_big_bal!EB36,IEA_big_bal!EB40,IEA_big_bal!EB43)</f>
        <v>1988</v>
      </c>
      <c r="EC7">
        <f>SUM(IEA_big_bal!EC13,IEA_big_bal!EC20,IEA_big_bal!EC25,IEA_big_bal!EC28,IEA_big_bal!EC29,IEA_big_bal!EC33,IEA_big_bal!EC34,IEA_big_bal!EC36,IEA_big_bal!EC40,IEA_big_bal!EC43)</f>
        <v>2647</v>
      </c>
      <c r="ED7">
        <f>SUM(IEA_big_bal!ED13,IEA_big_bal!ED20,IEA_big_bal!ED25,IEA_big_bal!ED28,IEA_big_bal!ED29,IEA_big_bal!ED33,IEA_big_bal!ED34,IEA_big_bal!ED36,IEA_big_bal!ED40,IEA_big_bal!ED43)</f>
        <v>8913</v>
      </c>
      <c r="EE7">
        <f>SUM(IEA_big_bal!EE13,IEA_big_bal!EE20,IEA_big_bal!EE25,IEA_big_bal!EE28,IEA_big_bal!EE29,IEA_big_bal!EE33,IEA_big_bal!EE34,IEA_big_bal!EE36,IEA_big_bal!EE40,IEA_big_bal!EE43)</f>
        <v>1976</v>
      </c>
      <c r="EF7">
        <f>SUM(IEA_big_bal!EF13,IEA_big_bal!EF20,IEA_big_bal!EF25,IEA_big_bal!EF28,IEA_big_bal!EF29,IEA_big_bal!EF33,IEA_big_bal!EF34,IEA_big_bal!EF36,IEA_big_bal!EF40,IEA_big_bal!EF43)</f>
        <v>71</v>
      </c>
      <c r="EG7">
        <f>SUM(IEA_big_bal!EG13,IEA_big_bal!EG20,IEA_big_bal!EG25,IEA_big_bal!EG28,IEA_big_bal!EG29,IEA_big_bal!EG33,IEA_big_bal!EG34,IEA_big_bal!EG36,IEA_big_bal!EG40,IEA_big_bal!EG43)</f>
        <v>578</v>
      </c>
      <c r="EH7">
        <f>SUM(IEA_big_bal!EH13,IEA_big_bal!EH20,IEA_big_bal!EH25,IEA_big_bal!EH28,IEA_big_bal!EH29,IEA_big_bal!EH33,IEA_big_bal!EH34,IEA_big_bal!EH36,IEA_big_bal!EH40,IEA_big_bal!EH43)</f>
        <v>16</v>
      </c>
      <c r="EI7">
        <f>SUM(IEA_big_bal!EI13,IEA_big_bal!EI20,IEA_big_bal!EI25,IEA_big_bal!EI28,IEA_big_bal!EI29,IEA_big_bal!EI33,IEA_big_bal!EI34,IEA_big_bal!EI36,IEA_big_bal!EI40,IEA_big_bal!EI43)</f>
        <v>791</v>
      </c>
      <c r="EJ7">
        <f>SUM(IEA_big_bal!EJ13,IEA_big_bal!EJ20,IEA_big_bal!EJ25,IEA_big_bal!EJ28,IEA_big_bal!EJ29,IEA_big_bal!EJ33,IEA_big_bal!EJ34,IEA_big_bal!EJ36,IEA_big_bal!EJ40,IEA_big_bal!EJ43)</f>
        <v>16283</v>
      </c>
      <c r="EK7">
        <f>SUM(IEA_big_bal!EK13,IEA_big_bal!EK20,IEA_big_bal!EK25,IEA_big_bal!EK28,IEA_big_bal!EK29,IEA_big_bal!EK33,IEA_big_bal!EK34,IEA_big_bal!EK36,IEA_big_bal!EK40,IEA_big_bal!EK43)</f>
        <v>17</v>
      </c>
      <c r="EL7">
        <f>SUM(IEA_big_bal!EL13,IEA_big_bal!EL20,IEA_big_bal!EL25,IEA_big_bal!EL28,IEA_big_bal!EL29,IEA_big_bal!EL33,IEA_big_bal!EL34,IEA_big_bal!EL36,IEA_big_bal!EL40,IEA_big_bal!EL43)</f>
        <v>2062</v>
      </c>
      <c r="EM7">
        <f>SUM(IEA_big_bal!EM13,IEA_big_bal!EM20,IEA_big_bal!EM25,IEA_big_bal!EM28,IEA_big_bal!EM29,IEA_big_bal!EM33,IEA_big_bal!EM34,IEA_big_bal!EM36,IEA_big_bal!EM40,IEA_big_bal!EM43)</f>
        <v>0</v>
      </c>
      <c r="EN7">
        <f>SUM(IEA_big_bal!EN13,IEA_big_bal!EN20,IEA_big_bal!EN25,IEA_big_bal!EN28,IEA_big_bal!EN29,IEA_big_bal!EN33,IEA_big_bal!EN34,IEA_big_bal!EN36,IEA_big_bal!EN40,IEA_big_bal!EN43)</f>
        <v>0</v>
      </c>
      <c r="EO7">
        <f>SUM(IEA_big_bal!EO13,IEA_big_bal!EO20,IEA_big_bal!EO25,IEA_big_bal!EO28,IEA_big_bal!EO29,IEA_big_bal!EO33,IEA_big_bal!EO34,IEA_big_bal!EO36,IEA_big_bal!EO40,IEA_big_bal!EO43)</f>
        <v>24</v>
      </c>
      <c r="EP7">
        <f>SUM(IEA_big_bal!EP13,IEA_big_bal!EP20,IEA_big_bal!EP25,IEA_big_bal!EP28,IEA_big_bal!EP29,IEA_big_bal!EP33,IEA_big_bal!EP34,IEA_big_bal!EP36,IEA_big_bal!EP40,IEA_big_bal!EP43)</f>
        <v>10</v>
      </c>
      <c r="EQ7">
        <f>SUM(IEA_big_bal!EQ13,IEA_big_bal!EQ20,IEA_big_bal!EQ25,IEA_big_bal!EQ28,IEA_big_bal!EQ29,IEA_big_bal!EQ33,IEA_big_bal!EQ34,IEA_big_bal!EQ36,IEA_big_bal!EQ40,IEA_big_bal!EQ43)</f>
        <v>904</v>
      </c>
      <c r="ER7">
        <f>SUM(IEA_big_bal!ER13,IEA_big_bal!ER20,IEA_big_bal!ER25,IEA_big_bal!ER28,IEA_big_bal!ER29,IEA_big_bal!ER33,IEA_big_bal!ER34,IEA_big_bal!ER36,IEA_big_bal!ER40,IEA_big_bal!ER43)</f>
        <v>9566</v>
      </c>
      <c r="ES7">
        <f>SUM(IEA_big_bal!ES13,IEA_big_bal!ES20,IEA_big_bal!ES25,IEA_big_bal!ES28,IEA_big_bal!ES29,IEA_big_bal!ES33,IEA_big_bal!ES34,IEA_big_bal!ES36,IEA_big_bal!ES40,IEA_big_bal!ES43)</f>
        <v>833</v>
      </c>
      <c r="ET7">
        <f>SUM(IEA_big_bal!ET13,IEA_big_bal!ET20,IEA_big_bal!ET25,IEA_big_bal!ET28,IEA_big_bal!ET29,IEA_big_bal!ET33,IEA_big_bal!ET34,IEA_big_bal!ET36,IEA_big_bal!ET40,IEA_big_bal!ET43)</f>
        <v>452</v>
      </c>
      <c r="EU7">
        <f>SUM(IEA_big_bal!EU13,IEA_big_bal!EU20,IEA_big_bal!EU25,IEA_big_bal!EU28,IEA_big_bal!EU29,IEA_big_bal!EU33,IEA_big_bal!EU34,IEA_big_bal!EU36,IEA_big_bal!EU40,IEA_big_bal!EU43)</f>
        <v>2801</v>
      </c>
      <c r="EV7">
        <f>SUM(IEA_big_bal!EV13,IEA_big_bal!EV20,IEA_big_bal!EV25,IEA_big_bal!EV28,IEA_big_bal!EV29,IEA_big_bal!EV33,IEA_big_bal!EV34,IEA_big_bal!EV36,IEA_big_bal!EV40,IEA_big_bal!EV43)</f>
        <v>31416</v>
      </c>
      <c r="EW7">
        <f>SUM(IEA_big_bal!EW13,IEA_big_bal!EW20,IEA_big_bal!EW25,IEA_big_bal!EW28,IEA_big_bal!EW29,IEA_big_bal!EW33,IEA_big_bal!EW34,IEA_big_bal!EW36,IEA_big_bal!EW40,IEA_big_bal!EW43)</f>
        <v>544</v>
      </c>
      <c r="EX7">
        <f>SUM(IEA_big_bal!EX13,IEA_big_bal!EX20,IEA_big_bal!EX25,IEA_big_bal!EX28,IEA_big_bal!EX29,IEA_big_bal!EX33,IEA_big_bal!EX34,IEA_big_bal!EX36,IEA_big_bal!EX40,IEA_big_bal!EX43)</f>
        <v>17414</v>
      </c>
      <c r="EY7">
        <f>SUM(IEA_big_bal!EY13,IEA_big_bal!EY20,IEA_big_bal!EY25,IEA_big_bal!EY28,IEA_big_bal!EY29,IEA_big_bal!EY33,IEA_big_bal!EY34,IEA_big_bal!EY36,IEA_big_bal!EY40,IEA_big_bal!EY43)</f>
        <v>3199</v>
      </c>
      <c r="EZ7">
        <f>SUM(IEA_big_bal!EZ13,IEA_big_bal!EZ20,IEA_big_bal!EZ25,IEA_big_bal!EZ28,IEA_big_bal!EZ29,IEA_big_bal!EZ33,IEA_big_bal!EZ34,IEA_big_bal!EZ36,IEA_big_bal!EZ40,IEA_big_bal!EZ43)</f>
        <v>1032134</v>
      </c>
      <c r="FA7">
        <f>SUM(IEA_big_bal!FA13,IEA_big_bal!FA20,IEA_big_bal!FA25,IEA_big_bal!FA28,IEA_big_bal!FA29,IEA_big_bal!FA33,IEA_big_bal!FA34,IEA_big_bal!FA36,IEA_big_bal!FA40,IEA_big_bal!FA43)</f>
        <v>4864</v>
      </c>
      <c r="FB7">
        <f>SUM(IEA_big_bal!FB13,IEA_big_bal!FB20,IEA_big_bal!FB25,IEA_big_bal!FB28,IEA_big_bal!FB29,IEA_big_bal!FB33,IEA_big_bal!FB34,IEA_big_bal!FB36,IEA_big_bal!FB40,IEA_big_bal!FB43)</f>
        <v>963</v>
      </c>
      <c r="FC7">
        <f>SUM(IEA_big_bal!FC13,IEA_big_bal!FC20,IEA_big_bal!FC25,IEA_big_bal!FC28,IEA_big_bal!FC29,IEA_big_bal!FC33,IEA_big_bal!FC34,IEA_big_bal!FC36,IEA_big_bal!FC40,IEA_big_bal!FC43)</f>
        <v>197</v>
      </c>
      <c r="FD7">
        <f>SUM(IEA_big_bal!FD13,IEA_big_bal!FD20,IEA_big_bal!FD25,IEA_big_bal!FD28,IEA_big_bal!FD29,IEA_big_bal!FD33,IEA_big_bal!FD34,IEA_big_bal!FD36,IEA_big_bal!FD40,IEA_big_bal!FD43)</f>
        <v>40</v>
      </c>
      <c r="FE7">
        <f>SUM(IEA_big_bal!FE13,IEA_big_bal!FE20,IEA_big_bal!FE25,IEA_big_bal!FE28,IEA_big_bal!FE29,IEA_big_bal!FE33,IEA_big_bal!FE34,IEA_big_bal!FE36,IEA_big_bal!FE40,IEA_big_bal!FE43)</f>
        <v>27</v>
      </c>
      <c r="FF7">
        <f>SUM(IEA_big_bal!FF13,IEA_big_bal!FF20,IEA_big_bal!FF25,IEA_big_bal!FF28,IEA_big_bal!FF29,IEA_big_bal!FF33,IEA_big_bal!FF34,IEA_big_bal!FF36,IEA_big_bal!FF40,IEA_big_bal!FF43)</f>
        <v>4811445</v>
      </c>
      <c r="FG7">
        <f>SUM(IEA_big_bal!FG13,IEA_big_bal!FG20,IEA_big_bal!FG25,IEA_big_bal!FG28,IEA_big_bal!FG29,IEA_big_bal!FG33,IEA_big_bal!FG34,IEA_big_bal!FG36,IEA_big_bal!FG40,IEA_big_bal!FG43)</f>
        <v>83622</v>
      </c>
    </row>
    <row r="8" spans="1:163" x14ac:dyDescent="0.25">
      <c r="A8" t="s">
        <v>201</v>
      </c>
      <c r="B8">
        <f>SUM(IEA_big_bal!B44,IEA_big_bal!B45)</f>
        <v>0</v>
      </c>
      <c r="C8">
        <f>SUM(IEA_big_bal!C44,IEA_big_bal!C45)</f>
        <v>237</v>
      </c>
      <c r="D8">
        <f>SUM(IEA_big_bal!D44,IEA_big_bal!D45)</f>
        <v>0</v>
      </c>
      <c r="E8">
        <f>SUM(IEA_big_bal!E44,IEA_big_bal!E45)</f>
        <v>0</v>
      </c>
      <c r="F8">
        <f>SUM(IEA_big_bal!F44,IEA_big_bal!F45)</f>
        <v>0</v>
      </c>
      <c r="G8">
        <f>SUM(IEA_big_bal!G44,IEA_big_bal!G45)</f>
        <v>0</v>
      </c>
      <c r="H8">
        <f>SUM(IEA_big_bal!H44,IEA_big_bal!H45)</f>
        <v>2</v>
      </c>
      <c r="I8">
        <f>SUM(IEA_big_bal!I44,IEA_big_bal!I45)</f>
        <v>0</v>
      </c>
      <c r="J8">
        <f>SUM(IEA_big_bal!J44,IEA_big_bal!J45)</f>
        <v>1189</v>
      </c>
      <c r="K8">
        <f>SUM(IEA_big_bal!K44,IEA_big_bal!K45)</f>
        <v>0</v>
      </c>
      <c r="L8">
        <f>SUM(IEA_big_bal!L44,IEA_big_bal!L45)</f>
        <v>854</v>
      </c>
      <c r="M8">
        <f>SUM(IEA_big_bal!M44,IEA_big_bal!M45)</f>
        <v>174</v>
      </c>
      <c r="N8">
        <f>SUM(IEA_big_bal!N44,IEA_big_bal!N45)</f>
        <v>0</v>
      </c>
      <c r="O8">
        <f>SUM(IEA_big_bal!O44,IEA_big_bal!O45)</f>
        <v>1169</v>
      </c>
      <c r="P8">
        <f>SUM(IEA_big_bal!P44,IEA_big_bal!P45)</f>
        <v>0</v>
      </c>
      <c r="Q8">
        <f>SUM(IEA_big_bal!Q44,IEA_big_bal!Q45)</f>
        <v>0</v>
      </c>
      <c r="R8">
        <f>SUM(IEA_big_bal!R44,IEA_big_bal!R45)</f>
        <v>101</v>
      </c>
      <c r="S8">
        <f>SUM(IEA_big_bal!S44,IEA_big_bal!S45)</f>
        <v>0</v>
      </c>
      <c r="T8">
        <f>SUM(IEA_big_bal!T44,IEA_big_bal!T45)</f>
        <v>0</v>
      </c>
      <c r="U8">
        <f>SUM(IEA_big_bal!U44,IEA_big_bal!U45)</f>
        <v>0</v>
      </c>
      <c r="V8">
        <f>SUM(IEA_big_bal!V44,IEA_big_bal!V45)</f>
        <v>3</v>
      </c>
      <c r="W8">
        <f>SUM(IEA_big_bal!W44,IEA_big_bal!W45)</f>
        <v>0</v>
      </c>
      <c r="X8">
        <f>SUM(IEA_big_bal!X44,IEA_big_bal!X45)</f>
        <v>2</v>
      </c>
      <c r="Y8">
        <f>SUM(IEA_big_bal!Y44,IEA_big_bal!Y45)</f>
        <v>0</v>
      </c>
      <c r="Z8">
        <f>SUM(IEA_big_bal!Z44,IEA_big_bal!Z45)</f>
        <v>260</v>
      </c>
      <c r="AA8">
        <f>SUM(IEA_big_bal!AA44,IEA_big_bal!AA45)</f>
        <v>149</v>
      </c>
      <c r="AB8">
        <f>SUM(IEA_big_bal!AB44,IEA_big_bal!AB45)</f>
        <v>2605</v>
      </c>
      <c r="AC8">
        <f>SUM(IEA_big_bal!AC44,IEA_big_bal!AC45)</f>
        <v>0</v>
      </c>
      <c r="AD8">
        <f>SUM(IEA_big_bal!AD44,IEA_big_bal!AD45)</f>
        <v>2605</v>
      </c>
      <c r="AE8">
        <f>SUM(IEA_big_bal!AE44,IEA_big_bal!AE45)</f>
        <v>0</v>
      </c>
      <c r="AF8">
        <f>SUM(IEA_big_bal!AF44,IEA_big_bal!AF45)</f>
        <v>0</v>
      </c>
      <c r="AG8">
        <f>SUM(IEA_big_bal!AG44,IEA_big_bal!AG45)</f>
        <v>0</v>
      </c>
      <c r="AH8">
        <f>SUM(IEA_big_bal!AH44,IEA_big_bal!AH45)</f>
        <v>0</v>
      </c>
      <c r="AI8">
        <f>SUM(IEA_big_bal!AI44,IEA_big_bal!AI45)</f>
        <v>0</v>
      </c>
      <c r="AJ8">
        <f>SUM(IEA_big_bal!AJ44,IEA_big_bal!AJ45)</f>
        <v>1</v>
      </c>
      <c r="AK8">
        <f>SUM(IEA_big_bal!AK44,IEA_big_bal!AK45)</f>
        <v>3</v>
      </c>
      <c r="AL8">
        <f>SUM(IEA_big_bal!AL44,IEA_big_bal!AL45)</f>
        <v>12</v>
      </c>
      <c r="AM8">
        <f>SUM(IEA_big_bal!AM44,IEA_big_bal!AM45)</f>
        <v>2182</v>
      </c>
      <c r="AN8">
        <f>SUM(IEA_big_bal!AN44,IEA_big_bal!AN45)</f>
        <v>19599</v>
      </c>
      <c r="AO8">
        <f>SUM(IEA_big_bal!AO44,IEA_big_bal!AO45)</f>
        <v>15</v>
      </c>
      <c r="AP8">
        <f>SUM(IEA_big_bal!AP44,IEA_big_bal!AP45)</f>
        <v>0</v>
      </c>
      <c r="AQ8">
        <f>SUM(IEA_big_bal!AQ44,IEA_big_bal!AQ45)</f>
        <v>0</v>
      </c>
      <c r="AR8">
        <f>SUM(IEA_big_bal!AR44,IEA_big_bal!AR45)</f>
        <v>0</v>
      </c>
      <c r="AS8">
        <f>SUM(IEA_big_bal!AS44,IEA_big_bal!AS45)</f>
        <v>223</v>
      </c>
      <c r="AT8">
        <f>SUM(IEA_big_bal!AT44,IEA_big_bal!AT45)</f>
        <v>2</v>
      </c>
      <c r="AU8">
        <f>SUM(IEA_big_bal!AU44,IEA_big_bal!AU45)</f>
        <v>9400</v>
      </c>
      <c r="AV8">
        <f>SUM(IEA_big_bal!AV44,IEA_big_bal!AV45)</f>
        <v>0</v>
      </c>
      <c r="AW8">
        <f>SUM(IEA_big_bal!AW44,IEA_big_bal!AW45)</f>
        <v>0</v>
      </c>
      <c r="AX8">
        <f>SUM(IEA_big_bal!AX44,IEA_big_bal!AX45)</f>
        <v>47275</v>
      </c>
      <c r="AY8">
        <f>SUM(IEA_big_bal!AY44,IEA_big_bal!AY45)</f>
        <v>5</v>
      </c>
      <c r="AZ8">
        <f>SUM(IEA_big_bal!AZ44,IEA_big_bal!AZ45)</f>
        <v>2078</v>
      </c>
      <c r="BA8">
        <f>SUM(IEA_big_bal!BA44,IEA_big_bal!BA45)</f>
        <v>30</v>
      </c>
      <c r="BB8">
        <f>SUM(IEA_big_bal!BB44,IEA_big_bal!BB45)</f>
        <v>0</v>
      </c>
      <c r="BC8">
        <f>SUM(IEA_big_bal!BC44,IEA_big_bal!BC45)</f>
        <v>244</v>
      </c>
      <c r="BD8">
        <f>SUM(IEA_big_bal!BD44,IEA_big_bal!BD45)</f>
        <v>0</v>
      </c>
      <c r="BE8">
        <f>SUM(IEA_big_bal!BE44,IEA_big_bal!BE45)</f>
        <v>0</v>
      </c>
      <c r="BF8">
        <f>SUM(IEA_big_bal!BF44,IEA_big_bal!BF45)</f>
        <v>0</v>
      </c>
      <c r="BG8">
        <f>SUM(IEA_big_bal!BG44,IEA_big_bal!BG45)</f>
        <v>610</v>
      </c>
      <c r="BH8">
        <f>SUM(IEA_big_bal!BH44,IEA_big_bal!BH45)</f>
        <v>0</v>
      </c>
      <c r="BI8">
        <f>SUM(IEA_big_bal!BI44,IEA_big_bal!BI45)</f>
        <v>0</v>
      </c>
      <c r="BJ8">
        <f>SUM(IEA_big_bal!BJ44,IEA_big_bal!BJ45)</f>
        <v>0</v>
      </c>
      <c r="BK8">
        <f>SUM(IEA_big_bal!BK44,IEA_big_bal!BK45)</f>
        <v>0</v>
      </c>
      <c r="BL8">
        <f>SUM(IEA_big_bal!BL44,IEA_big_bal!BL45)</f>
        <v>0</v>
      </c>
      <c r="BM8">
        <f>SUM(IEA_big_bal!BM44,IEA_big_bal!BM45)</f>
        <v>1</v>
      </c>
      <c r="BN8">
        <f>SUM(IEA_big_bal!BN44,IEA_big_bal!BN45)</f>
        <v>1</v>
      </c>
      <c r="BO8">
        <f>SUM(IEA_big_bal!BO44,IEA_big_bal!BO45)</f>
        <v>60581</v>
      </c>
      <c r="BP8">
        <f>SUM(IEA_big_bal!BP44,IEA_big_bal!BP45)</f>
        <v>827</v>
      </c>
      <c r="BQ8">
        <f>SUM(IEA_big_bal!BQ44,IEA_big_bal!BQ45)</f>
        <v>0</v>
      </c>
      <c r="BR8">
        <f>SUM(IEA_big_bal!BR44,IEA_big_bal!BR45)</f>
        <v>0</v>
      </c>
      <c r="BS8">
        <f>SUM(IEA_big_bal!BS44,IEA_big_bal!BS45)</f>
        <v>0</v>
      </c>
      <c r="BT8">
        <f>SUM(IEA_big_bal!BT44,IEA_big_bal!BT45)</f>
        <v>0</v>
      </c>
      <c r="BU8">
        <f>SUM(IEA_big_bal!BU44,IEA_big_bal!BU45)</f>
        <v>192</v>
      </c>
      <c r="BV8">
        <f>SUM(IEA_big_bal!BV44,IEA_big_bal!BV45)</f>
        <v>10796</v>
      </c>
      <c r="BW8">
        <f>SUM(IEA_big_bal!BW44,IEA_big_bal!BW45)</f>
        <v>0</v>
      </c>
      <c r="BX8">
        <f>SUM(IEA_big_bal!BX44,IEA_big_bal!BX45)</f>
        <v>0</v>
      </c>
      <c r="BY8">
        <f>SUM(IEA_big_bal!BY44,IEA_big_bal!BY45)</f>
        <v>5160</v>
      </c>
      <c r="BZ8">
        <f>SUM(IEA_big_bal!BZ44,IEA_big_bal!BZ45)</f>
        <v>0</v>
      </c>
      <c r="CA8">
        <f>SUM(IEA_big_bal!CA44,IEA_big_bal!CA45)</f>
        <v>0</v>
      </c>
      <c r="CB8">
        <f>SUM(IEA_big_bal!CB44,IEA_big_bal!CB45)</f>
        <v>0</v>
      </c>
      <c r="CC8">
        <f>SUM(IEA_big_bal!CC44,IEA_big_bal!CC45)</f>
        <v>3</v>
      </c>
      <c r="CD8">
        <f>SUM(IEA_big_bal!CD44,IEA_big_bal!CD45)</f>
        <v>917</v>
      </c>
      <c r="CE8">
        <f>SUM(IEA_big_bal!CE44,IEA_big_bal!CE45)</f>
        <v>0</v>
      </c>
      <c r="CF8">
        <f>SUM(IEA_big_bal!CF44,IEA_big_bal!CF45)</f>
        <v>0</v>
      </c>
      <c r="CG8">
        <f>SUM(IEA_big_bal!CG44,IEA_big_bal!CG45)</f>
        <v>71</v>
      </c>
      <c r="CH8">
        <f>SUM(IEA_big_bal!CH44,IEA_big_bal!CH45)</f>
        <v>0</v>
      </c>
      <c r="CI8">
        <f>SUM(IEA_big_bal!CI44,IEA_big_bal!CI45)</f>
        <v>0</v>
      </c>
      <c r="CJ8">
        <f>SUM(IEA_big_bal!CJ44,IEA_big_bal!CJ45)</f>
        <v>19</v>
      </c>
      <c r="CK8">
        <f>SUM(IEA_big_bal!CK44,IEA_big_bal!CK45)</f>
        <v>0</v>
      </c>
      <c r="CL8">
        <f>SUM(IEA_big_bal!CL44,IEA_big_bal!CL45)</f>
        <v>26</v>
      </c>
      <c r="CM8">
        <f>SUM(IEA_big_bal!CM44,IEA_big_bal!CM45)</f>
        <v>0</v>
      </c>
      <c r="CN8">
        <f>SUM(IEA_big_bal!CN44,IEA_big_bal!CN45)</f>
        <v>0</v>
      </c>
      <c r="CO8">
        <f>SUM(IEA_big_bal!CO44,IEA_big_bal!CO45)</f>
        <v>0</v>
      </c>
      <c r="CP8">
        <f>SUM(IEA_big_bal!CP44,IEA_big_bal!CP45)</f>
        <v>31</v>
      </c>
      <c r="CQ8">
        <f>SUM(IEA_big_bal!CQ44,IEA_big_bal!CQ45)</f>
        <v>1</v>
      </c>
      <c r="CR8">
        <f>SUM(IEA_big_bal!CR44,IEA_big_bal!CR45)</f>
        <v>8</v>
      </c>
      <c r="CS8">
        <f>SUM(IEA_big_bal!CS44,IEA_big_bal!CS45)</f>
        <v>0</v>
      </c>
      <c r="CT8">
        <f>SUM(IEA_big_bal!CT44,IEA_big_bal!CT45)</f>
        <v>0</v>
      </c>
      <c r="CU8">
        <f>SUM(IEA_big_bal!CU44,IEA_big_bal!CU45)</f>
        <v>0</v>
      </c>
      <c r="CV8">
        <f>SUM(IEA_big_bal!CV44,IEA_big_bal!CV45)</f>
        <v>0</v>
      </c>
      <c r="CW8">
        <f>SUM(IEA_big_bal!CW44,IEA_big_bal!CW45)</f>
        <v>0</v>
      </c>
      <c r="CX8">
        <f>SUM(IEA_big_bal!CX44,IEA_big_bal!CX45)</f>
        <v>0</v>
      </c>
      <c r="CY8">
        <f>SUM(IEA_big_bal!CY44,IEA_big_bal!CY45)</f>
        <v>0</v>
      </c>
      <c r="CZ8">
        <f>SUM(IEA_big_bal!CZ44,IEA_big_bal!CZ45)</f>
        <v>0</v>
      </c>
      <c r="DA8">
        <f>SUM(IEA_big_bal!DA44,IEA_big_bal!DA45)</f>
        <v>101</v>
      </c>
      <c r="DB8">
        <f>SUM(IEA_big_bal!DB44,IEA_big_bal!DB45)</f>
        <v>4255</v>
      </c>
      <c r="DC8">
        <f>SUM(IEA_big_bal!DC44,IEA_big_bal!DC45)</f>
        <v>153</v>
      </c>
      <c r="DD8">
        <f>SUM(IEA_big_bal!DD44,IEA_big_bal!DD45)</f>
        <v>0</v>
      </c>
      <c r="DE8">
        <f>SUM(IEA_big_bal!DE44,IEA_big_bal!DE45)</f>
        <v>0</v>
      </c>
      <c r="DF8">
        <f>SUM(IEA_big_bal!DF44,IEA_big_bal!DF45)</f>
        <v>0</v>
      </c>
      <c r="DG8">
        <f>SUM(IEA_big_bal!DG44,IEA_big_bal!DG45)</f>
        <v>6444</v>
      </c>
      <c r="DH8">
        <f>SUM(IEA_big_bal!DH44,IEA_big_bal!DH45)</f>
        <v>7123</v>
      </c>
      <c r="DI8">
        <f>SUM(IEA_big_bal!DI44,IEA_big_bal!DI45)</f>
        <v>47302</v>
      </c>
      <c r="DJ8">
        <f>SUM(IEA_big_bal!DJ44,IEA_big_bal!DJ45)</f>
        <v>0</v>
      </c>
      <c r="DK8">
        <f>SUM(IEA_big_bal!DK44,IEA_big_bal!DK45)</f>
        <v>0</v>
      </c>
      <c r="DL8">
        <f>SUM(IEA_big_bal!DL44,IEA_big_bal!DL45)</f>
        <v>0</v>
      </c>
      <c r="DM8">
        <f>SUM(IEA_big_bal!DM44,IEA_big_bal!DM45)</f>
        <v>200</v>
      </c>
      <c r="DN8">
        <f>SUM(IEA_big_bal!DN44,IEA_big_bal!DN45)</f>
        <v>62</v>
      </c>
      <c r="DO8">
        <f>SUM(IEA_big_bal!DO44,IEA_big_bal!DO45)</f>
        <v>60869</v>
      </c>
      <c r="DP8">
        <f>SUM(IEA_big_bal!DP44,IEA_big_bal!DP45)</f>
        <v>0</v>
      </c>
      <c r="DQ8">
        <f>SUM(IEA_big_bal!DQ44,IEA_big_bal!DQ45)</f>
        <v>0</v>
      </c>
      <c r="DR8">
        <f>SUM(IEA_big_bal!DR44,IEA_big_bal!DR45)</f>
        <v>0</v>
      </c>
      <c r="DS8">
        <f>SUM(IEA_big_bal!DS44,IEA_big_bal!DS45)</f>
        <v>1</v>
      </c>
      <c r="DT8">
        <f>SUM(IEA_big_bal!DT44,IEA_big_bal!DT45)</f>
        <v>0</v>
      </c>
      <c r="DU8">
        <f>SUM(IEA_big_bal!DU44,IEA_big_bal!DU45)</f>
        <v>0</v>
      </c>
      <c r="DV8">
        <f>SUM(IEA_big_bal!DV44,IEA_big_bal!DV45)</f>
        <v>280</v>
      </c>
      <c r="DW8">
        <f>SUM(IEA_big_bal!DW44,IEA_big_bal!DW45)</f>
        <v>0</v>
      </c>
      <c r="DX8">
        <f>SUM(IEA_big_bal!DX44,IEA_big_bal!DX45)</f>
        <v>0</v>
      </c>
      <c r="DY8">
        <f>SUM(IEA_big_bal!DY44,IEA_big_bal!DY45)</f>
        <v>1</v>
      </c>
      <c r="DZ8">
        <f>SUM(IEA_big_bal!DZ44,IEA_big_bal!DZ45)</f>
        <v>0</v>
      </c>
      <c r="EA8">
        <f>SUM(IEA_big_bal!EA44,IEA_big_bal!EA45)</f>
        <v>0</v>
      </c>
      <c r="EB8">
        <f>SUM(IEA_big_bal!EB44,IEA_big_bal!EB45)</f>
        <v>0</v>
      </c>
      <c r="EC8">
        <f>SUM(IEA_big_bal!EC44,IEA_big_bal!EC45)</f>
        <v>3</v>
      </c>
      <c r="ED8">
        <f>SUM(IEA_big_bal!ED44,IEA_big_bal!ED45)</f>
        <v>8</v>
      </c>
      <c r="EE8">
        <f>SUM(IEA_big_bal!EE44,IEA_big_bal!EE45)</f>
        <v>0</v>
      </c>
      <c r="EF8">
        <f>SUM(IEA_big_bal!EF44,IEA_big_bal!EF45)</f>
        <v>0</v>
      </c>
      <c r="EG8">
        <f>SUM(IEA_big_bal!EG44,IEA_big_bal!EG45)</f>
        <v>397</v>
      </c>
      <c r="EH8">
        <f>SUM(IEA_big_bal!EH44,IEA_big_bal!EH45)</f>
        <v>65</v>
      </c>
      <c r="EI8">
        <f>SUM(IEA_big_bal!EI44,IEA_big_bal!EI45)</f>
        <v>11</v>
      </c>
      <c r="EJ8">
        <f>SUM(IEA_big_bal!EJ44,IEA_big_bal!EJ45)</f>
        <v>0</v>
      </c>
      <c r="EK8">
        <f>SUM(IEA_big_bal!EK44,IEA_big_bal!EK45)</f>
        <v>0</v>
      </c>
      <c r="EL8">
        <f>SUM(IEA_big_bal!EL44,IEA_big_bal!EL45)</f>
        <v>95</v>
      </c>
      <c r="EM8">
        <f>SUM(IEA_big_bal!EM44,IEA_big_bal!EM45)</f>
        <v>0</v>
      </c>
      <c r="EN8">
        <f>SUM(IEA_big_bal!EN44,IEA_big_bal!EN45)</f>
        <v>0</v>
      </c>
      <c r="EO8">
        <f>SUM(IEA_big_bal!EO44,IEA_big_bal!EO45)</f>
        <v>0</v>
      </c>
      <c r="EP8">
        <f>SUM(IEA_big_bal!EP44,IEA_big_bal!EP45)</f>
        <v>2</v>
      </c>
      <c r="EQ8">
        <f>SUM(IEA_big_bal!EQ44,IEA_big_bal!EQ45)</f>
        <v>0</v>
      </c>
      <c r="ER8">
        <f>SUM(IEA_big_bal!ER44,IEA_big_bal!ER45)</f>
        <v>33</v>
      </c>
      <c r="ES8">
        <f>SUM(IEA_big_bal!ES44,IEA_big_bal!ES45)</f>
        <v>0</v>
      </c>
      <c r="ET8">
        <f>SUM(IEA_big_bal!ET44,IEA_big_bal!ET45)</f>
        <v>30</v>
      </c>
      <c r="EU8">
        <f>SUM(IEA_big_bal!EU44,IEA_big_bal!EU45)</f>
        <v>0</v>
      </c>
      <c r="EV8">
        <f>SUM(IEA_big_bal!EV44,IEA_big_bal!EV45)</f>
        <v>6153</v>
      </c>
      <c r="EW8">
        <f>SUM(IEA_big_bal!EW44,IEA_big_bal!EW45)</f>
        <v>0</v>
      </c>
      <c r="EX8">
        <f>SUM(IEA_big_bal!EX44,IEA_big_bal!EX45)</f>
        <v>0</v>
      </c>
      <c r="EY8">
        <f>SUM(IEA_big_bal!EY44,IEA_big_bal!EY45)</f>
        <v>0</v>
      </c>
      <c r="EZ8">
        <f>SUM(IEA_big_bal!EZ44,IEA_big_bal!EZ45)</f>
        <v>65124</v>
      </c>
      <c r="FA8">
        <f>SUM(IEA_big_bal!FA44,IEA_big_bal!FA45)</f>
        <v>0</v>
      </c>
      <c r="FB8">
        <f>SUM(IEA_big_bal!FB44,IEA_big_bal!FB45)</f>
        <v>66</v>
      </c>
      <c r="FC8">
        <f>SUM(IEA_big_bal!FC44,IEA_big_bal!FC45)</f>
        <v>7</v>
      </c>
      <c r="FD8">
        <f>SUM(IEA_big_bal!FD44,IEA_big_bal!FD45)</f>
        <v>0</v>
      </c>
      <c r="FE8">
        <f>SUM(IEA_big_bal!FE44,IEA_big_bal!FE45)</f>
        <v>0</v>
      </c>
      <c r="FF8">
        <f>SUM(IEA_big_bal!FF44,IEA_big_bal!FF45)</f>
        <v>368448</v>
      </c>
      <c r="FG8">
        <f>SUM(IEA_big_bal!FG44,IEA_big_bal!FG45)</f>
        <v>1948</v>
      </c>
    </row>
    <row r="9" spans="1:163" x14ac:dyDescent="0.25">
      <c r="A9" t="s">
        <v>197</v>
      </c>
      <c r="B9">
        <f>SUM(IEA_big_bal!B9,IEA_big_bal!B27,IEA_big_bal!B26,IEA_big_bal!B14,IEA_big_bal!B21,IEA_big_bal!B32,IEA_big_bal!B42)</f>
        <v>4051</v>
      </c>
      <c r="C9">
        <f>SUM(IEA_big_bal!C9,IEA_big_bal!C27,IEA_big_bal!C26,IEA_big_bal!C14,IEA_big_bal!C21,IEA_big_bal!C32,IEA_big_bal!C42)</f>
        <v>241859</v>
      </c>
      <c r="D9">
        <f>SUM(IEA_big_bal!D9,IEA_big_bal!D27,IEA_big_bal!D26,IEA_big_bal!D14,IEA_big_bal!D21,IEA_big_bal!D32,IEA_big_bal!D42)</f>
        <v>0</v>
      </c>
      <c r="E9">
        <f>SUM(IEA_big_bal!E9,IEA_big_bal!E27,IEA_big_bal!E26,IEA_big_bal!E14,IEA_big_bal!E21,IEA_big_bal!E32,IEA_big_bal!E42)</f>
        <v>0</v>
      </c>
      <c r="F9">
        <f>SUM(IEA_big_bal!F9,IEA_big_bal!F27,IEA_big_bal!F26,IEA_big_bal!F14,IEA_big_bal!F21,IEA_big_bal!F32,IEA_big_bal!F42)</f>
        <v>0</v>
      </c>
      <c r="G9">
        <f>SUM(IEA_big_bal!G9,IEA_big_bal!G27,IEA_big_bal!G26,IEA_big_bal!G14,IEA_big_bal!G21,IEA_big_bal!G32,IEA_big_bal!G42)</f>
        <v>97748</v>
      </c>
      <c r="H9">
        <f>SUM(IEA_big_bal!H9,IEA_big_bal!H27,IEA_big_bal!H26,IEA_big_bal!H14,IEA_big_bal!H21,IEA_big_bal!H32,IEA_big_bal!H42)</f>
        <v>67287</v>
      </c>
      <c r="I9">
        <f>SUM(IEA_big_bal!I9,IEA_big_bal!I27,IEA_big_bal!I26,IEA_big_bal!I14,IEA_big_bal!I21,IEA_big_bal!I32,IEA_big_bal!I42)</f>
        <v>2390</v>
      </c>
      <c r="J9">
        <f>SUM(IEA_big_bal!J9,IEA_big_bal!J27,IEA_big_bal!J26,IEA_big_bal!J14,IEA_big_bal!J21,IEA_big_bal!J32,IEA_big_bal!J42)</f>
        <v>550598</v>
      </c>
      <c r="K9">
        <f>SUM(IEA_big_bal!K9,IEA_big_bal!K27,IEA_big_bal!K26,IEA_big_bal!K14,IEA_big_bal!K21,IEA_big_bal!K32,IEA_big_bal!K42)</f>
        <v>526059</v>
      </c>
      <c r="L9">
        <f>SUM(IEA_big_bal!L9,IEA_big_bal!L27,IEA_big_bal!L26,IEA_big_bal!L14,IEA_big_bal!L21,IEA_big_bal!L32,IEA_big_bal!L42)</f>
        <v>50039</v>
      </c>
      <c r="M9">
        <f>SUM(IEA_big_bal!M9,IEA_big_bal!M27,IEA_big_bal!M26,IEA_big_bal!M14,IEA_big_bal!M21,IEA_big_bal!M32,IEA_big_bal!M42)</f>
        <v>14152</v>
      </c>
      <c r="N9">
        <f>SUM(IEA_big_bal!N9,IEA_big_bal!N27,IEA_big_bal!N26,IEA_big_bal!N14,IEA_big_bal!N21,IEA_big_bal!N32,IEA_big_bal!N42)</f>
        <v>17280</v>
      </c>
      <c r="O9">
        <f>SUM(IEA_big_bal!O9,IEA_big_bal!O27,IEA_big_bal!O26,IEA_big_bal!O14,IEA_big_bal!O21,IEA_big_bal!O32,IEA_big_bal!O42)</f>
        <v>27465</v>
      </c>
      <c r="P9">
        <f>SUM(IEA_big_bal!P9,IEA_big_bal!P27,IEA_big_bal!P26,IEA_big_bal!P14,IEA_big_bal!P21,IEA_big_bal!P32,IEA_big_bal!P42)</f>
        <v>0</v>
      </c>
      <c r="Q9">
        <f>SUM(IEA_big_bal!Q9,IEA_big_bal!Q27,IEA_big_bal!Q26,IEA_big_bal!Q14,IEA_big_bal!Q21,IEA_big_bal!Q32,IEA_big_bal!Q42)</f>
        <v>38557</v>
      </c>
      <c r="R9">
        <f>SUM(IEA_big_bal!R9,IEA_big_bal!R27,IEA_big_bal!R26,IEA_big_bal!R14,IEA_big_bal!R21,IEA_big_bal!R32,IEA_big_bal!R42)</f>
        <v>2087</v>
      </c>
      <c r="S9">
        <f>SUM(IEA_big_bal!S9,IEA_big_bal!S27,IEA_big_bal!S26,IEA_big_bal!S14,IEA_big_bal!S21,IEA_big_bal!S32,IEA_big_bal!S42)</f>
        <v>23767</v>
      </c>
      <c r="T9">
        <f>SUM(IEA_big_bal!T9,IEA_big_bal!T27,IEA_big_bal!T26,IEA_big_bal!T14,IEA_big_bal!T21,IEA_big_bal!T32,IEA_big_bal!T42)</f>
        <v>49</v>
      </c>
      <c r="U9">
        <f>SUM(IEA_big_bal!U9,IEA_big_bal!U27,IEA_big_bal!U26,IEA_big_bal!U14,IEA_big_bal!U21,IEA_big_bal!U32,IEA_big_bal!U42)</f>
        <v>31789</v>
      </c>
      <c r="V9">
        <f>SUM(IEA_big_bal!V9,IEA_big_bal!V27,IEA_big_bal!V26,IEA_big_bal!V14,IEA_big_bal!V21,IEA_big_bal!V32,IEA_big_bal!V42)</f>
        <v>4496</v>
      </c>
      <c r="W9">
        <f>SUM(IEA_big_bal!W9,IEA_big_bal!W27,IEA_big_bal!W26,IEA_big_bal!W14,IEA_big_bal!W21,IEA_big_bal!W32,IEA_big_bal!W42)</f>
        <v>31217</v>
      </c>
      <c r="X9">
        <f>SUM(IEA_big_bal!X9,IEA_big_bal!X27,IEA_big_bal!X26,IEA_big_bal!X14,IEA_big_bal!X21,IEA_big_bal!X32,IEA_big_bal!X42)</f>
        <v>3686</v>
      </c>
      <c r="Y9">
        <f>SUM(IEA_big_bal!Y9,IEA_big_bal!Y27,IEA_big_bal!Y26,IEA_big_bal!Y14,IEA_big_bal!Y21,IEA_big_bal!Y32,IEA_big_bal!Y42)</f>
        <v>0</v>
      </c>
      <c r="Z9">
        <f>SUM(IEA_big_bal!Z9,IEA_big_bal!Z27,IEA_big_bal!Z26,IEA_big_bal!Z14,IEA_big_bal!Z21,IEA_big_bal!Z32,IEA_big_bal!Z42)</f>
        <v>65327</v>
      </c>
      <c r="AA9">
        <f>SUM(IEA_big_bal!AA9,IEA_big_bal!AA27,IEA_big_bal!AA26,IEA_big_bal!AA14,IEA_big_bal!AA21,IEA_big_bal!AA32,IEA_big_bal!AA42)</f>
        <v>983</v>
      </c>
      <c r="AB9">
        <f>SUM(IEA_big_bal!AB9,IEA_big_bal!AB27,IEA_big_bal!AB26,IEA_big_bal!AB14,IEA_big_bal!AB21,IEA_big_bal!AB32,IEA_big_bal!AB42)</f>
        <v>104516</v>
      </c>
      <c r="AC9">
        <f>SUM(IEA_big_bal!AC9,IEA_big_bal!AC27,IEA_big_bal!AC26,IEA_big_bal!AC14,IEA_big_bal!AC21,IEA_big_bal!AC32,IEA_big_bal!AC42)</f>
        <v>13772</v>
      </c>
      <c r="AD9">
        <f>SUM(IEA_big_bal!AD9,IEA_big_bal!AD27,IEA_big_bal!AD26,IEA_big_bal!AD14,IEA_big_bal!AD21,IEA_big_bal!AD32,IEA_big_bal!AD42)</f>
        <v>93384</v>
      </c>
      <c r="AE9">
        <f>SUM(IEA_big_bal!AE9,IEA_big_bal!AE27,IEA_big_bal!AE26,IEA_big_bal!AE14,IEA_big_bal!AE21,IEA_big_bal!AE32,IEA_big_bal!AE42)</f>
        <v>4228</v>
      </c>
      <c r="AF9">
        <f>SUM(IEA_big_bal!AF9,IEA_big_bal!AF27,IEA_big_bal!AF26,IEA_big_bal!AF14,IEA_big_bal!AF21,IEA_big_bal!AF32,IEA_big_bal!AF42)</f>
        <v>434</v>
      </c>
      <c r="AG9">
        <f>SUM(IEA_big_bal!AG9,IEA_big_bal!AG27,IEA_big_bal!AG26,IEA_big_bal!AG14,IEA_big_bal!AG21,IEA_big_bal!AG32,IEA_big_bal!AG42)</f>
        <v>29</v>
      </c>
      <c r="AH9">
        <f>SUM(IEA_big_bal!AH9,IEA_big_bal!AH27,IEA_big_bal!AH26,IEA_big_bal!AH14,IEA_big_bal!AH21,IEA_big_bal!AH32,IEA_big_bal!AH42)</f>
        <v>493</v>
      </c>
      <c r="AI9">
        <f>SUM(IEA_big_bal!AI9,IEA_big_bal!AI27,IEA_big_bal!AI26,IEA_big_bal!AI14,IEA_big_bal!AI21,IEA_big_bal!AI32,IEA_big_bal!AI42)</f>
        <v>7691</v>
      </c>
      <c r="AJ9">
        <f>SUM(IEA_big_bal!AJ9,IEA_big_bal!AJ27,IEA_big_bal!AJ26,IEA_big_bal!AJ14,IEA_big_bal!AJ21,IEA_big_bal!AJ32,IEA_big_bal!AJ42)</f>
        <v>0</v>
      </c>
      <c r="AK9">
        <f>SUM(IEA_big_bal!AK9,IEA_big_bal!AK27,IEA_big_bal!AK26,IEA_big_bal!AK14,IEA_big_bal!AK21,IEA_big_bal!AK32,IEA_big_bal!AK42)</f>
        <v>2054</v>
      </c>
      <c r="AL9">
        <f>SUM(IEA_big_bal!AL9,IEA_big_bal!AL27,IEA_big_bal!AL26,IEA_big_bal!AL14,IEA_big_bal!AL21,IEA_big_bal!AL32,IEA_big_bal!AL42)</f>
        <v>0</v>
      </c>
      <c r="AM9">
        <f>SUM(IEA_big_bal!AM9,IEA_big_bal!AM27,IEA_big_bal!AM26,IEA_big_bal!AM14,IEA_big_bal!AM21,IEA_big_bal!AM32,IEA_big_bal!AM42)</f>
        <v>3751</v>
      </c>
      <c r="AN9">
        <f>SUM(IEA_big_bal!AN9,IEA_big_bal!AN27,IEA_big_bal!AN26,IEA_big_bal!AN14,IEA_big_bal!AN21,IEA_big_bal!AN32,IEA_big_bal!AN42)</f>
        <v>96101</v>
      </c>
      <c r="AO9">
        <f>SUM(IEA_big_bal!AO9,IEA_big_bal!AO27,IEA_big_bal!AO26,IEA_big_bal!AO14,IEA_big_bal!AO21,IEA_big_bal!AO32,IEA_big_bal!AO42)</f>
        <v>5952</v>
      </c>
      <c r="AP9">
        <f>SUM(IEA_big_bal!AP9,IEA_big_bal!AP27,IEA_big_bal!AP26,IEA_big_bal!AP14,IEA_big_bal!AP21,IEA_big_bal!AP32,IEA_big_bal!AP42)</f>
        <v>3361</v>
      </c>
      <c r="AQ9">
        <f>SUM(IEA_big_bal!AQ9,IEA_big_bal!AQ27,IEA_big_bal!AQ26,IEA_big_bal!AQ14,IEA_big_bal!AQ21,IEA_big_bal!AQ32,IEA_big_bal!AQ42)</f>
        <v>47906</v>
      </c>
      <c r="AR9">
        <f>SUM(IEA_big_bal!AR9,IEA_big_bal!AR27,IEA_big_bal!AR26,IEA_big_bal!AR14,IEA_big_bal!AR21,IEA_big_bal!AR32,IEA_big_bal!AR42)</f>
        <v>1935</v>
      </c>
      <c r="AS9">
        <f>SUM(IEA_big_bal!AS9,IEA_big_bal!AS27,IEA_big_bal!AS26,IEA_big_bal!AS14,IEA_big_bal!AS21,IEA_big_bal!AS32,IEA_big_bal!AS42)</f>
        <v>125443</v>
      </c>
      <c r="AT9">
        <f>SUM(IEA_big_bal!AT9,IEA_big_bal!AT27,IEA_big_bal!AT26,IEA_big_bal!AT14,IEA_big_bal!AT21,IEA_big_bal!AT32,IEA_big_bal!AT42)</f>
        <v>0</v>
      </c>
      <c r="AU9">
        <f>SUM(IEA_big_bal!AU9,IEA_big_bal!AU27,IEA_big_bal!AU26,IEA_big_bal!AU14,IEA_big_bal!AU21,IEA_big_bal!AU32,IEA_big_bal!AU42)</f>
        <v>86462</v>
      </c>
      <c r="AV9">
        <f>SUM(IEA_big_bal!AV9,IEA_big_bal!AV27,IEA_big_bal!AV26,IEA_big_bal!AV14,IEA_big_bal!AV21,IEA_big_bal!AV32,IEA_big_bal!AV42)</f>
        <v>683</v>
      </c>
      <c r="AW9">
        <f>SUM(IEA_big_bal!AW9,IEA_big_bal!AW27,IEA_big_bal!AW26,IEA_big_bal!AW14,IEA_big_bal!AW21,IEA_big_bal!AW32,IEA_big_bal!AW42)</f>
        <v>0</v>
      </c>
      <c r="AX9">
        <f>SUM(IEA_big_bal!AX9,IEA_big_bal!AX27,IEA_big_bal!AX26,IEA_big_bal!AX14,IEA_big_bal!AX21,IEA_big_bal!AX32,IEA_big_bal!AX42)</f>
        <v>734461</v>
      </c>
      <c r="AY9">
        <f>SUM(IEA_big_bal!AY9,IEA_big_bal!AY27,IEA_big_bal!AY26,IEA_big_bal!AY14,IEA_big_bal!AY21,IEA_big_bal!AY32,IEA_big_bal!AY42)</f>
        <v>9941</v>
      </c>
      <c r="AZ9">
        <f>SUM(IEA_big_bal!AZ9,IEA_big_bal!AZ27,IEA_big_bal!AZ26,IEA_big_bal!AZ14,IEA_big_bal!AZ21,IEA_big_bal!AZ32,IEA_big_bal!AZ42)</f>
        <v>28651</v>
      </c>
      <c r="BA9">
        <f>SUM(IEA_big_bal!BA9,IEA_big_bal!BA27,IEA_big_bal!BA26,IEA_big_bal!BA14,IEA_big_bal!BA21,IEA_big_bal!BA32,IEA_big_bal!BA42)</f>
        <v>672836</v>
      </c>
      <c r="BB9">
        <f>SUM(IEA_big_bal!BB9,IEA_big_bal!BB27,IEA_big_bal!BB26,IEA_big_bal!BB14,IEA_big_bal!BB21,IEA_big_bal!BB32,IEA_big_bal!BB42)</f>
        <v>902</v>
      </c>
      <c r="BC9">
        <f>SUM(IEA_big_bal!BC9,IEA_big_bal!BC27,IEA_big_bal!BC26,IEA_big_bal!BC14,IEA_big_bal!BC21,IEA_big_bal!BC32,IEA_big_bal!BC42)</f>
        <v>148568</v>
      </c>
      <c r="BD9">
        <f>SUM(IEA_big_bal!BD9,IEA_big_bal!BD27,IEA_big_bal!BD26,IEA_big_bal!BD14,IEA_big_bal!BD21,IEA_big_bal!BD32,IEA_big_bal!BD42)</f>
        <v>2297</v>
      </c>
      <c r="BE9">
        <f>SUM(IEA_big_bal!BE9,IEA_big_bal!BE27,IEA_big_bal!BE26,IEA_big_bal!BE14,IEA_big_bal!BE21,IEA_big_bal!BE32,IEA_big_bal!BE42)</f>
        <v>2724</v>
      </c>
      <c r="BF9">
        <f>SUM(IEA_big_bal!BF9,IEA_big_bal!BF27,IEA_big_bal!BF26,IEA_big_bal!BF14,IEA_big_bal!BF21,IEA_big_bal!BF32,IEA_big_bal!BF42)</f>
        <v>0</v>
      </c>
      <c r="BG9">
        <f>SUM(IEA_big_bal!BG9,IEA_big_bal!BG27,IEA_big_bal!BG26,IEA_big_bal!BG14,IEA_big_bal!BG21,IEA_big_bal!BG32,IEA_big_bal!BG42)</f>
        <v>14680</v>
      </c>
      <c r="BH9">
        <f>SUM(IEA_big_bal!BH9,IEA_big_bal!BH27,IEA_big_bal!BH26,IEA_big_bal!BH14,IEA_big_bal!BH21,IEA_big_bal!BH32,IEA_big_bal!BH42)</f>
        <v>0</v>
      </c>
      <c r="BI9">
        <f>SUM(IEA_big_bal!BI9,IEA_big_bal!BI27,IEA_big_bal!BI26,IEA_big_bal!BI14,IEA_big_bal!BI21,IEA_big_bal!BI32,IEA_big_bal!BI42)</f>
        <v>11132</v>
      </c>
      <c r="BJ9">
        <f>SUM(IEA_big_bal!BJ9,IEA_big_bal!BJ27,IEA_big_bal!BJ26,IEA_big_bal!BJ14,IEA_big_bal!BJ21,IEA_big_bal!BJ32,IEA_big_bal!BJ42)</f>
        <v>0</v>
      </c>
      <c r="BK9">
        <f>SUM(IEA_big_bal!BK9,IEA_big_bal!BK27,IEA_big_bal!BK26,IEA_big_bal!BK14,IEA_big_bal!BK21,IEA_big_bal!BK32,IEA_big_bal!BK42)</f>
        <v>2624</v>
      </c>
      <c r="BL9">
        <f>SUM(IEA_big_bal!BL9,IEA_big_bal!BL27,IEA_big_bal!BL26,IEA_big_bal!BL14,IEA_big_bal!BL21,IEA_big_bal!BL32,IEA_big_bal!BL42)</f>
        <v>0</v>
      </c>
      <c r="BM9">
        <f>SUM(IEA_big_bal!BM9,IEA_big_bal!BM27,IEA_big_bal!BM26,IEA_big_bal!BM14,IEA_big_bal!BM21,IEA_big_bal!BM32,IEA_big_bal!BM42)</f>
        <v>10807</v>
      </c>
      <c r="BN9">
        <f>SUM(IEA_big_bal!BN9,IEA_big_bal!BN27,IEA_big_bal!BN26,IEA_big_bal!BN14,IEA_big_bal!BN21,IEA_big_bal!BN32,IEA_big_bal!BN42)</f>
        <v>38118</v>
      </c>
      <c r="BO9">
        <f>SUM(IEA_big_bal!BO9,IEA_big_bal!BO27,IEA_big_bal!BO26,IEA_big_bal!BO14,IEA_big_bal!BO21,IEA_big_bal!BO32,IEA_big_bal!BO42)</f>
        <v>2547083</v>
      </c>
      <c r="BP9">
        <f>SUM(IEA_big_bal!BP9,IEA_big_bal!BP27,IEA_big_bal!BP26,IEA_big_bal!BP14,IEA_big_bal!BP21,IEA_big_bal!BP32,IEA_big_bal!BP42)</f>
        <v>114193</v>
      </c>
      <c r="BQ9">
        <f>SUM(IEA_big_bal!BQ9,IEA_big_bal!BQ27,IEA_big_bal!BQ26,IEA_big_bal!BQ14,IEA_big_bal!BQ21,IEA_big_bal!BQ32,IEA_big_bal!BQ42)</f>
        <v>14920</v>
      </c>
      <c r="BR9">
        <f>SUM(IEA_big_bal!BR9,IEA_big_bal!BR27,IEA_big_bal!BR26,IEA_big_bal!BR14,IEA_big_bal!BR21,IEA_big_bal!BR32,IEA_big_bal!BR42)</f>
        <v>160795</v>
      </c>
      <c r="BS9">
        <f>SUM(IEA_big_bal!BS9,IEA_big_bal!BS27,IEA_big_bal!BS26,IEA_big_bal!BS14,IEA_big_bal!BS21,IEA_big_bal!BS32,IEA_big_bal!BS42)</f>
        <v>33675</v>
      </c>
      <c r="BT9">
        <f>SUM(IEA_big_bal!BT9,IEA_big_bal!BT27,IEA_big_bal!BT26,IEA_big_bal!BT14,IEA_big_bal!BT21,IEA_big_bal!BT32,IEA_big_bal!BT42)</f>
        <v>0</v>
      </c>
      <c r="BU9">
        <f>SUM(IEA_big_bal!BU9,IEA_big_bal!BU27,IEA_big_bal!BU26,IEA_big_bal!BU14,IEA_big_bal!BU21,IEA_big_bal!BU32,IEA_big_bal!BU42)</f>
        <v>19748</v>
      </c>
      <c r="BV9">
        <f>SUM(IEA_big_bal!BV9,IEA_big_bal!BV27,IEA_big_bal!BV26,IEA_big_bal!BV14,IEA_big_bal!BV21,IEA_big_bal!BV32,IEA_big_bal!BV42)</f>
        <v>150328</v>
      </c>
      <c r="BW9">
        <f>SUM(IEA_big_bal!BW9,IEA_big_bal!BW27,IEA_big_bal!BW26,IEA_big_bal!BW14,IEA_big_bal!BW21,IEA_big_bal!BW32,IEA_big_bal!BW42)</f>
        <v>0</v>
      </c>
      <c r="BX9">
        <f>SUM(IEA_big_bal!BX9,IEA_big_bal!BX27,IEA_big_bal!BX26,IEA_big_bal!BX14,IEA_big_bal!BX21,IEA_big_bal!BX32,IEA_big_bal!BX42)</f>
        <v>3958</v>
      </c>
      <c r="BY9">
        <f>SUM(IEA_big_bal!BY9,IEA_big_bal!BY27,IEA_big_bal!BY26,IEA_big_bal!BY14,IEA_big_bal!BY21,IEA_big_bal!BY32,IEA_big_bal!BY42)</f>
        <v>409400</v>
      </c>
      <c r="BZ9">
        <f>SUM(IEA_big_bal!BZ9,IEA_big_bal!BZ27,IEA_big_bal!BZ26,IEA_big_bal!BZ14,IEA_big_bal!BZ21,IEA_big_bal!BZ32,IEA_big_bal!BZ42)</f>
        <v>7940</v>
      </c>
      <c r="CA9">
        <f>SUM(IEA_big_bal!CA9,IEA_big_bal!CA27,IEA_big_bal!CA26,IEA_big_bal!CA14,IEA_big_bal!CA21,IEA_big_bal!CA32,IEA_big_bal!CA42)</f>
        <v>0</v>
      </c>
      <c r="CB9">
        <f>SUM(IEA_big_bal!CB9,IEA_big_bal!CB27,IEA_big_bal!CB26,IEA_big_bal!CB14,IEA_big_bal!CB21,IEA_big_bal!CB32,IEA_big_bal!CB42)</f>
        <v>153</v>
      </c>
      <c r="CC9">
        <f>SUM(IEA_big_bal!CC9,IEA_big_bal!CC27,IEA_big_bal!CC26,IEA_big_bal!CC14,IEA_big_bal!CC21,IEA_big_bal!CC32,IEA_big_bal!CC42)</f>
        <v>0</v>
      </c>
      <c r="CD9">
        <f>SUM(IEA_big_bal!CD9,IEA_big_bal!CD27,IEA_big_bal!CD26,IEA_big_bal!CD14,IEA_big_bal!CD21,IEA_big_bal!CD32,IEA_big_bal!CD42)</f>
        <v>131601</v>
      </c>
      <c r="CE9">
        <f>SUM(IEA_big_bal!CE9,IEA_big_bal!CE27,IEA_big_bal!CE26,IEA_big_bal!CE14,IEA_big_bal!CE21,IEA_big_bal!CE32,IEA_big_bal!CE42)</f>
        <v>0</v>
      </c>
      <c r="CF9">
        <f>SUM(IEA_big_bal!CF9,IEA_big_bal!CF27,IEA_big_bal!CF26,IEA_big_bal!CF14,IEA_big_bal!CF21,IEA_big_bal!CF32,IEA_big_bal!CF42)</f>
        <v>21841</v>
      </c>
      <c r="CG9">
        <f>SUM(IEA_big_bal!CG9,IEA_big_bal!CG27,IEA_big_bal!CG26,IEA_big_bal!CG14,IEA_big_bal!CG21,IEA_big_bal!CG32,IEA_big_bal!CG42)</f>
        <v>164850</v>
      </c>
      <c r="CH9">
        <f>SUM(IEA_big_bal!CH9,IEA_big_bal!CH27,IEA_big_bal!CH26,IEA_big_bal!CH14,IEA_big_bal!CH21,IEA_big_bal!CH32,IEA_big_bal!CH42)</f>
        <v>0</v>
      </c>
      <c r="CI9">
        <f>SUM(IEA_big_bal!CI9,IEA_big_bal!CI27,IEA_big_bal!CI26,IEA_big_bal!CI14,IEA_big_bal!CI21,IEA_big_bal!CI32,IEA_big_bal!CI42)</f>
        <v>15550</v>
      </c>
      <c r="CJ9">
        <f>SUM(IEA_big_bal!CJ9,IEA_big_bal!CJ27,IEA_big_bal!CJ26,IEA_big_bal!CJ14,IEA_big_bal!CJ21,IEA_big_bal!CJ32,IEA_big_bal!CJ42)</f>
        <v>0</v>
      </c>
      <c r="CK9">
        <f>SUM(IEA_big_bal!CK9,IEA_big_bal!CK27,IEA_big_bal!CK26,IEA_big_bal!CK14,IEA_big_bal!CK21,IEA_big_bal!CK32,IEA_big_bal!CK42)</f>
        <v>2668</v>
      </c>
      <c r="CL9">
        <f>SUM(IEA_big_bal!CL9,IEA_big_bal!CL27,IEA_big_bal!CL26,IEA_big_bal!CL14,IEA_big_bal!CL21,IEA_big_bal!CL32,IEA_big_bal!CL42)</f>
        <v>2341</v>
      </c>
      <c r="CM9">
        <f>SUM(IEA_big_bal!CM9,IEA_big_bal!CM27,IEA_big_bal!CM26,IEA_big_bal!CM14,IEA_big_bal!CM21,IEA_big_bal!CM32,IEA_big_bal!CM42)</f>
        <v>3014</v>
      </c>
      <c r="CN9">
        <f>SUM(IEA_big_bal!CN9,IEA_big_bal!CN27,IEA_big_bal!CN26,IEA_big_bal!CN14,IEA_big_bal!CN21,IEA_big_bal!CN32,IEA_big_bal!CN42)</f>
        <v>0</v>
      </c>
      <c r="CO9">
        <f>SUM(IEA_big_bal!CO9,IEA_big_bal!CO27,IEA_big_bal!CO26,IEA_big_bal!CO14,IEA_big_bal!CO21,IEA_big_bal!CO32,IEA_big_bal!CO42)</f>
        <v>5414</v>
      </c>
      <c r="CP9">
        <f>SUM(IEA_big_bal!CP9,IEA_big_bal!CP27,IEA_big_bal!CP26,IEA_big_bal!CP14,IEA_big_bal!CP21,IEA_big_bal!CP32,IEA_big_bal!CP42)</f>
        <v>156821</v>
      </c>
      <c r="CQ9">
        <f>SUM(IEA_big_bal!CQ9,IEA_big_bal!CQ27,IEA_big_bal!CQ26,IEA_big_bal!CQ14,IEA_big_bal!CQ21,IEA_big_bal!CQ32,IEA_big_bal!CQ42)</f>
        <v>88</v>
      </c>
      <c r="CR9">
        <f>SUM(IEA_big_bal!CR9,IEA_big_bal!CR27,IEA_big_bal!CR26,IEA_big_bal!CR14,IEA_big_bal!CR21,IEA_big_bal!CR32,IEA_big_bal!CR42)</f>
        <v>0</v>
      </c>
      <c r="CS9">
        <f>SUM(IEA_big_bal!CS9,IEA_big_bal!CS27,IEA_big_bal!CS26,IEA_big_bal!CS14,IEA_big_bal!CS21,IEA_big_bal!CS32,IEA_big_bal!CS42)</f>
        <v>1588</v>
      </c>
      <c r="CT9">
        <f>SUM(IEA_big_bal!CT9,IEA_big_bal!CT27,IEA_big_bal!CT26,IEA_big_bal!CT14,IEA_big_bal!CT21,IEA_big_bal!CT32,IEA_big_bal!CT42)</f>
        <v>0</v>
      </c>
      <c r="CU9">
        <f>SUM(IEA_big_bal!CU9,IEA_big_bal!CU27,IEA_big_bal!CU26,IEA_big_bal!CU14,IEA_big_bal!CU21,IEA_big_bal!CU32,IEA_big_bal!CU42)</f>
        <v>0</v>
      </c>
      <c r="CV9">
        <f>SUM(IEA_big_bal!CV9,IEA_big_bal!CV27,IEA_big_bal!CV26,IEA_big_bal!CV14,IEA_big_bal!CV21,IEA_big_bal!CV32,IEA_big_bal!CV42)</f>
        <v>20</v>
      </c>
      <c r="CW9">
        <f>SUM(IEA_big_bal!CW9,IEA_big_bal!CW27,IEA_big_bal!CW26,IEA_big_bal!CW14,IEA_big_bal!CW21,IEA_big_bal!CW32,IEA_big_bal!CW42)</f>
        <v>58158</v>
      </c>
      <c r="CX9">
        <f>SUM(IEA_big_bal!CX9,IEA_big_bal!CX27,IEA_big_bal!CX26,IEA_big_bal!CX14,IEA_big_bal!CX21,IEA_big_bal!CX32,IEA_big_bal!CX42)</f>
        <v>0</v>
      </c>
      <c r="CY9">
        <f>SUM(IEA_big_bal!CY9,IEA_big_bal!CY27,IEA_big_bal!CY26,IEA_big_bal!CY14,IEA_big_bal!CY21,IEA_big_bal!CY32,IEA_big_bal!CY42)</f>
        <v>21151</v>
      </c>
      <c r="CZ9">
        <f>SUM(IEA_big_bal!CZ9,IEA_big_bal!CZ27,IEA_big_bal!CZ26,IEA_big_bal!CZ14,IEA_big_bal!CZ21,IEA_big_bal!CZ32,IEA_big_bal!CZ42)</f>
        <v>0</v>
      </c>
      <c r="DA9">
        <f>SUM(IEA_big_bal!DA9,IEA_big_bal!DA27,IEA_big_bal!DA26,IEA_big_bal!DA14,IEA_big_bal!DA21,IEA_big_bal!DA32,IEA_big_bal!DA42)</f>
        <v>72923</v>
      </c>
      <c r="DB9">
        <f>SUM(IEA_big_bal!DB9,IEA_big_bal!DB27,IEA_big_bal!DB26,IEA_big_bal!DB14,IEA_big_bal!DB21,IEA_big_bal!DB32,IEA_big_bal!DB42)</f>
        <v>2274037</v>
      </c>
      <c r="DC9">
        <f>SUM(IEA_big_bal!DC9,IEA_big_bal!DC27,IEA_big_bal!DC26,IEA_big_bal!DC14,IEA_big_bal!DC21,IEA_big_bal!DC32,IEA_big_bal!DC42)</f>
        <v>686155</v>
      </c>
      <c r="DD9">
        <f>SUM(IEA_big_bal!DD9,IEA_big_bal!DD27,IEA_big_bal!DD26,IEA_big_bal!DD14,IEA_big_bal!DD21,IEA_big_bal!DD32,IEA_big_bal!DD42)</f>
        <v>4183</v>
      </c>
      <c r="DE9">
        <f>SUM(IEA_big_bal!DE9,IEA_big_bal!DE27,IEA_big_bal!DE26,IEA_big_bal!DE14,IEA_big_bal!DE21,IEA_big_bal!DE32,IEA_big_bal!DE42)</f>
        <v>0</v>
      </c>
      <c r="DF9">
        <f>SUM(IEA_big_bal!DF9,IEA_big_bal!DF27,IEA_big_bal!DF26,IEA_big_bal!DF14,IEA_big_bal!DF21,IEA_big_bal!DF32,IEA_big_bal!DF42)</f>
        <v>8846</v>
      </c>
      <c r="DG9">
        <f>SUM(IEA_big_bal!DG9,IEA_big_bal!DG27,IEA_big_bal!DG26,IEA_big_bal!DG14,IEA_big_bal!DG21,IEA_big_bal!DG32,IEA_big_bal!DG42)</f>
        <v>1292480</v>
      </c>
      <c r="DH9">
        <f>SUM(IEA_big_bal!DH9,IEA_big_bal!DH27,IEA_big_bal!DH26,IEA_big_bal!DH14,IEA_big_bal!DH21,IEA_big_bal!DH32,IEA_big_bal!DH42)</f>
        <v>619634</v>
      </c>
      <c r="DI9">
        <f>SUM(IEA_big_bal!DI9,IEA_big_bal!DI27,IEA_big_bal!DI26,IEA_big_bal!DI14,IEA_big_bal!DI21,IEA_big_bal!DI32,IEA_big_bal!DI42)</f>
        <v>825799</v>
      </c>
      <c r="DJ9">
        <f>SUM(IEA_big_bal!DJ9,IEA_big_bal!DJ27,IEA_big_bal!DJ26,IEA_big_bal!DJ14,IEA_big_bal!DJ21,IEA_big_bal!DJ32,IEA_big_bal!DJ42)</f>
        <v>21361</v>
      </c>
      <c r="DK9">
        <f>SUM(IEA_big_bal!DK9,IEA_big_bal!DK27,IEA_big_bal!DK26,IEA_big_bal!DK14,IEA_big_bal!DK21,IEA_big_bal!DK32,IEA_big_bal!DK42)</f>
        <v>560689</v>
      </c>
      <c r="DL9">
        <f>SUM(IEA_big_bal!DL9,IEA_big_bal!DL27,IEA_big_bal!DL26,IEA_big_bal!DL14,IEA_big_bal!DL21,IEA_big_bal!DL32,IEA_big_bal!DL42)</f>
        <v>125</v>
      </c>
      <c r="DM9">
        <f>SUM(IEA_big_bal!DM9,IEA_big_bal!DM27,IEA_big_bal!DM26,IEA_big_bal!DM14,IEA_big_bal!DM21,IEA_big_bal!DM32,IEA_big_bal!DM42)</f>
        <v>1214</v>
      </c>
      <c r="DN9">
        <f>SUM(IEA_big_bal!DN9,IEA_big_bal!DN27,IEA_big_bal!DN26,IEA_big_bal!DN14,IEA_big_bal!DN21,IEA_big_bal!DN32,IEA_big_bal!DN42)</f>
        <v>3007</v>
      </c>
      <c r="DO9">
        <f>SUM(IEA_big_bal!DO9,IEA_big_bal!DO27,IEA_big_bal!DO26,IEA_big_bal!DO14,IEA_big_bal!DO21,IEA_big_bal!DO32,IEA_big_bal!DO42)</f>
        <v>2737913</v>
      </c>
      <c r="DP9">
        <f>SUM(IEA_big_bal!DP9,IEA_big_bal!DP27,IEA_big_bal!DP26,IEA_big_bal!DP14,IEA_big_bal!DP21,IEA_big_bal!DP32,IEA_big_bal!DP42)</f>
        <v>27650</v>
      </c>
      <c r="DQ9">
        <f>SUM(IEA_big_bal!DQ9,IEA_big_bal!DQ27,IEA_big_bal!DQ26,IEA_big_bal!DQ14,IEA_big_bal!DQ21,IEA_big_bal!DQ32,IEA_big_bal!DQ42)</f>
        <v>0</v>
      </c>
      <c r="DR9">
        <f>SUM(IEA_big_bal!DR9,IEA_big_bal!DR27,IEA_big_bal!DR26,IEA_big_bal!DR14,IEA_big_bal!DR21,IEA_big_bal!DR32,IEA_big_bal!DR42)</f>
        <v>13988</v>
      </c>
      <c r="DS9">
        <f>SUM(IEA_big_bal!DS9,IEA_big_bal!DS27,IEA_big_bal!DS26,IEA_big_bal!DS14,IEA_big_bal!DS21,IEA_big_bal!DS32,IEA_big_bal!DS42)</f>
        <v>20591</v>
      </c>
      <c r="DT9">
        <f>SUM(IEA_big_bal!DT9,IEA_big_bal!DT27,IEA_big_bal!DT26,IEA_big_bal!DT14,IEA_big_bal!DT21,IEA_big_bal!DT32,IEA_big_bal!DT42)</f>
        <v>6585</v>
      </c>
      <c r="DU9">
        <f>SUM(IEA_big_bal!DU9,IEA_big_bal!DU27,IEA_big_bal!DU26,IEA_big_bal!DU14,IEA_big_bal!DU21,IEA_big_bal!DU32,IEA_big_bal!DU42)</f>
        <v>0</v>
      </c>
      <c r="DV9">
        <f>SUM(IEA_big_bal!DV9,IEA_big_bal!DV27,IEA_big_bal!DV26,IEA_big_bal!DV14,IEA_big_bal!DV21,IEA_big_bal!DV32,IEA_big_bal!DV42)</f>
        <v>15020</v>
      </c>
      <c r="DW9">
        <f>SUM(IEA_big_bal!DW9,IEA_big_bal!DW27,IEA_big_bal!DW26,IEA_big_bal!DW14,IEA_big_bal!DW21,IEA_big_bal!DW32,IEA_big_bal!DW42)</f>
        <v>0</v>
      </c>
      <c r="DX9">
        <f>SUM(IEA_big_bal!DX9,IEA_big_bal!DX27,IEA_big_bal!DX26,IEA_big_bal!DX14,IEA_big_bal!DX21,IEA_big_bal!DX32,IEA_big_bal!DX42)</f>
        <v>30730</v>
      </c>
      <c r="DY9">
        <f>SUM(IEA_big_bal!DY9,IEA_big_bal!DY27,IEA_big_bal!DY26,IEA_big_bal!DY14,IEA_big_bal!DY21,IEA_big_bal!DY32,IEA_big_bal!DY42)</f>
        <v>8582</v>
      </c>
      <c r="DZ9">
        <f>SUM(IEA_big_bal!DZ9,IEA_big_bal!DZ27,IEA_big_bal!DZ26,IEA_big_bal!DZ14,IEA_big_bal!DZ21,IEA_big_bal!DZ32,IEA_big_bal!DZ42)</f>
        <v>523778</v>
      </c>
      <c r="EA9">
        <f>SUM(IEA_big_bal!EA9,IEA_big_bal!EA27,IEA_big_bal!EA26,IEA_big_bal!EA14,IEA_big_bal!EA21,IEA_big_bal!EA32,IEA_big_bal!EA42)</f>
        <v>108383</v>
      </c>
      <c r="EB9">
        <f>SUM(IEA_big_bal!EB9,IEA_big_bal!EB27,IEA_big_bal!EB26,IEA_big_bal!EB14,IEA_big_bal!EB21,IEA_big_bal!EB32,IEA_big_bal!EB42)</f>
        <v>0</v>
      </c>
      <c r="EC9">
        <f>SUM(IEA_big_bal!EC9,IEA_big_bal!EC27,IEA_big_bal!EC26,IEA_big_bal!EC14,IEA_big_bal!EC21,IEA_big_bal!EC32,IEA_big_bal!EC42)</f>
        <v>64</v>
      </c>
      <c r="ED9">
        <f>SUM(IEA_big_bal!ED9,IEA_big_bal!ED27,IEA_big_bal!ED26,IEA_big_bal!ED14,IEA_big_bal!ED21,IEA_big_bal!ED32,IEA_big_bal!ED42)</f>
        <v>35868</v>
      </c>
      <c r="EE9">
        <f>SUM(IEA_big_bal!EE9,IEA_big_bal!EE27,IEA_big_bal!EE26,IEA_big_bal!EE14,IEA_big_bal!EE21,IEA_big_bal!EE32,IEA_big_bal!EE42)</f>
        <v>0</v>
      </c>
      <c r="EF9">
        <f>SUM(IEA_big_bal!EF9,IEA_big_bal!EF27,IEA_big_bal!EF26,IEA_big_bal!EF14,IEA_big_bal!EF21,IEA_big_bal!EF32,IEA_big_bal!EF42)</f>
        <v>572</v>
      </c>
      <c r="EG9">
        <f>SUM(IEA_big_bal!EG9,IEA_big_bal!EG27,IEA_big_bal!EG26,IEA_big_bal!EG14,IEA_big_bal!EG21,IEA_big_bal!EG32,IEA_big_bal!EG42)</f>
        <v>3466</v>
      </c>
      <c r="EH9">
        <f>SUM(IEA_big_bal!EH9,IEA_big_bal!EH27,IEA_big_bal!EH26,IEA_big_bal!EH14,IEA_big_bal!EH21,IEA_big_bal!EH32,IEA_big_bal!EH42)</f>
        <v>489</v>
      </c>
      <c r="EI9">
        <f>SUM(IEA_big_bal!EI9,IEA_big_bal!EI27,IEA_big_bal!EI26,IEA_big_bal!EI14,IEA_big_bal!EI21,IEA_big_bal!EI32,IEA_big_bal!EI42)</f>
        <v>2201</v>
      </c>
      <c r="EJ9">
        <f>SUM(IEA_big_bal!EJ9,IEA_big_bal!EJ27,IEA_big_bal!EJ26,IEA_big_bal!EJ14,IEA_big_bal!EJ21,IEA_big_bal!EJ32,IEA_big_bal!EJ42)</f>
        <v>22459</v>
      </c>
      <c r="EK9">
        <f>SUM(IEA_big_bal!EK9,IEA_big_bal!EK27,IEA_big_bal!EK26,IEA_big_bal!EK14,IEA_big_bal!EK21,IEA_big_bal!EK32,IEA_big_bal!EK42)</f>
        <v>0</v>
      </c>
      <c r="EL9">
        <f>SUM(IEA_big_bal!EL9,IEA_big_bal!EL27,IEA_big_bal!EL26,IEA_big_bal!EL14,IEA_big_bal!EL21,IEA_big_bal!EL32,IEA_big_bal!EL42)</f>
        <v>106566</v>
      </c>
      <c r="EM9">
        <f>SUM(IEA_big_bal!EM9,IEA_big_bal!EM27,IEA_big_bal!EM26,IEA_big_bal!EM14,IEA_big_bal!EM21,IEA_big_bal!EM32,IEA_big_bal!EM42)</f>
        <v>38</v>
      </c>
      <c r="EN9">
        <f>SUM(IEA_big_bal!EN9,IEA_big_bal!EN27,IEA_big_bal!EN26,IEA_big_bal!EN14,IEA_big_bal!EN21,IEA_big_bal!EN32,IEA_big_bal!EN42)</f>
        <v>17220</v>
      </c>
      <c r="EO9">
        <f>SUM(IEA_big_bal!EO9,IEA_big_bal!EO27,IEA_big_bal!EO26,IEA_big_bal!EO14,IEA_big_bal!EO21,IEA_big_bal!EO32,IEA_big_bal!EO42)</f>
        <v>8748</v>
      </c>
      <c r="EP9">
        <f>SUM(IEA_big_bal!EP9,IEA_big_bal!EP27,IEA_big_bal!EP26,IEA_big_bal!EP14,IEA_big_bal!EP21,IEA_big_bal!EP32,IEA_big_bal!EP42)</f>
        <v>16159</v>
      </c>
      <c r="EQ9">
        <f>SUM(IEA_big_bal!EQ9,IEA_big_bal!EQ27,IEA_big_bal!EQ26,IEA_big_bal!EQ14,IEA_big_bal!EQ21,IEA_big_bal!EQ32,IEA_big_bal!EQ42)</f>
        <v>105147</v>
      </c>
      <c r="ER9">
        <f>SUM(IEA_big_bal!ER9,IEA_big_bal!ER27,IEA_big_bal!ER26,IEA_big_bal!ER14,IEA_big_bal!ER21,IEA_big_bal!ER32,IEA_big_bal!ER42)</f>
        <v>64599</v>
      </c>
      <c r="ES9">
        <f>SUM(IEA_big_bal!ES9,IEA_big_bal!ES27,IEA_big_bal!ES26,IEA_big_bal!ES14,IEA_big_bal!ES21,IEA_big_bal!ES32,IEA_big_bal!ES42)</f>
        <v>2580</v>
      </c>
      <c r="ET9">
        <f>SUM(IEA_big_bal!ET9,IEA_big_bal!ET27,IEA_big_bal!ET26,IEA_big_bal!ET14,IEA_big_bal!ET21,IEA_big_bal!ET32,IEA_big_bal!ET42)</f>
        <v>18696</v>
      </c>
      <c r="EU9">
        <f>SUM(IEA_big_bal!EU9,IEA_big_bal!EU27,IEA_big_bal!EU26,IEA_big_bal!EU14,IEA_big_bal!EU21,IEA_big_bal!EU32,IEA_big_bal!EU42)</f>
        <v>91</v>
      </c>
      <c r="EV9">
        <f>SUM(IEA_big_bal!EV9,IEA_big_bal!EV27,IEA_big_bal!EV26,IEA_big_bal!EV14,IEA_big_bal!EV21,IEA_big_bal!EV32,IEA_big_bal!EV42)</f>
        <v>1056560</v>
      </c>
      <c r="EW9">
        <f>SUM(IEA_big_bal!EW9,IEA_big_bal!EW27,IEA_big_bal!EW26,IEA_big_bal!EW14,IEA_big_bal!EW21,IEA_big_bal!EW32,IEA_big_bal!EW42)</f>
        <v>39476</v>
      </c>
      <c r="EX9">
        <f>SUM(IEA_big_bal!EX9,IEA_big_bal!EX27,IEA_big_bal!EX26,IEA_big_bal!EX14,IEA_big_bal!EX21,IEA_big_bal!EX32,IEA_big_bal!EX42)</f>
        <v>20975</v>
      </c>
      <c r="EY9">
        <f>SUM(IEA_big_bal!EY9,IEA_big_bal!EY27,IEA_big_bal!EY26,IEA_big_bal!EY14,IEA_big_bal!EY21,IEA_big_bal!EY32,IEA_big_bal!EY42)</f>
        <v>39810</v>
      </c>
      <c r="EZ9">
        <f>SUM(IEA_big_bal!EZ9,IEA_big_bal!EZ27,IEA_big_bal!EZ26,IEA_big_bal!EZ14,IEA_big_bal!EZ21,IEA_big_bal!EZ32,IEA_big_bal!EZ42)</f>
        <v>5011950</v>
      </c>
      <c r="FA9">
        <f>SUM(IEA_big_bal!FA9,IEA_big_bal!FA27,IEA_big_bal!FA26,IEA_big_bal!FA14,IEA_big_bal!FA21,IEA_big_bal!FA32,IEA_big_bal!FA42)</f>
        <v>1342</v>
      </c>
      <c r="FB9">
        <f>SUM(IEA_big_bal!FB9,IEA_big_bal!FB27,IEA_big_bal!FB26,IEA_big_bal!FB14,IEA_big_bal!FB21,IEA_big_bal!FB32,IEA_big_bal!FB42)</f>
        <v>3822</v>
      </c>
      <c r="FC9">
        <f>SUM(IEA_big_bal!FC9,IEA_big_bal!FC27,IEA_big_bal!FC26,IEA_big_bal!FC14,IEA_big_bal!FC21,IEA_big_bal!FC32,IEA_big_bal!FC42)</f>
        <v>0</v>
      </c>
      <c r="FD9">
        <f>SUM(IEA_big_bal!FD9,IEA_big_bal!FD27,IEA_big_bal!FD26,IEA_big_bal!FD14,IEA_big_bal!FD21,IEA_big_bal!FD32,IEA_big_bal!FD42)</f>
        <v>0</v>
      </c>
      <c r="FE9">
        <f>SUM(IEA_big_bal!FE9,IEA_big_bal!FE27,IEA_big_bal!FE26,IEA_big_bal!FE14,IEA_big_bal!FE21,IEA_big_bal!FE32,IEA_big_bal!FE42)</f>
        <v>0</v>
      </c>
      <c r="FF9">
        <f>SUM(IEA_big_bal!FF9,IEA_big_bal!FF27,IEA_big_bal!FF26,IEA_big_bal!FF14,IEA_big_bal!FF21,IEA_big_bal!FF32,IEA_big_bal!FF42)</f>
        <v>24566691</v>
      </c>
      <c r="FG9">
        <f>SUM(IEA_big_bal!FG9,IEA_big_bal!FG27,IEA_big_bal!FG26,IEA_big_bal!FG14,IEA_big_bal!FG21,IEA_big_bal!FG32,IEA_big_bal!FG42)</f>
        <v>525726</v>
      </c>
    </row>
    <row r="10" spans="1:163" x14ac:dyDescent="0.25">
      <c r="A10" t="s">
        <v>202</v>
      </c>
      <c r="B10">
        <f>IEA_big_bal!B17</f>
        <v>2006</v>
      </c>
      <c r="C10">
        <f>IEA_big_bal!C17</f>
        <v>110793</v>
      </c>
      <c r="D10">
        <f>IEA_big_bal!D17</f>
        <v>4007</v>
      </c>
      <c r="E10">
        <f>IEA_big_bal!E17</f>
        <v>4132</v>
      </c>
      <c r="F10">
        <f>IEA_big_bal!F17</f>
        <v>0</v>
      </c>
      <c r="G10">
        <f>IEA_big_bal!G17</f>
        <v>0</v>
      </c>
      <c r="H10">
        <f>IEA_big_bal!H17</f>
        <v>31564</v>
      </c>
      <c r="I10">
        <f>IEA_big_bal!I17</f>
        <v>2489</v>
      </c>
      <c r="J10">
        <f>IEA_big_bal!J17</f>
        <v>299303</v>
      </c>
      <c r="K10">
        <f>IEA_big_bal!K17</f>
        <v>20341</v>
      </c>
      <c r="L10">
        <f>IEA_big_bal!L17</f>
        <v>16756</v>
      </c>
      <c r="M10">
        <f>IEA_big_bal!M17</f>
        <v>34232</v>
      </c>
      <c r="N10">
        <f>IEA_big_bal!N17</f>
        <v>2676</v>
      </c>
      <c r="O10">
        <f>IEA_big_bal!O17</f>
        <v>196</v>
      </c>
      <c r="P10">
        <f>IEA_big_bal!P17</f>
        <v>0</v>
      </c>
      <c r="Q10">
        <f>IEA_big_bal!Q17</f>
        <v>872</v>
      </c>
      <c r="R10">
        <f>IEA_big_bal!R17</f>
        <v>2917</v>
      </c>
      <c r="S10">
        <f>IEA_big_bal!S17</f>
        <v>0</v>
      </c>
      <c r="T10">
        <f>IEA_big_bal!T17</f>
        <v>4387</v>
      </c>
      <c r="U10">
        <f>IEA_big_bal!U17</f>
        <v>42</v>
      </c>
      <c r="V10">
        <f>IEA_big_bal!V17</f>
        <v>2347</v>
      </c>
      <c r="W10">
        <f>IEA_big_bal!W17</f>
        <v>428333</v>
      </c>
      <c r="X10">
        <f>IEA_big_bal!X17</f>
        <v>0</v>
      </c>
      <c r="Y10">
        <f>IEA_big_bal!Y17</f>
        <v>0</v>
      </c>
      <c r="Z10">
        <f>IEA_big_bal!Z17</f>
        <v>375686</v>
      </c>
      <c r="AA10">
        <f>IEA_big_bal!AA17</f>
        <v>32390</v>
      </c>
      <c r="AB10">
        <f>IEA_big_bal!AB17</f>
        <v>688045</v>
      </c>
      <c r="AC10">
        <f>IEA_big_bal!AC17</f>
        <v>21009</v>
      </c>
      <c r="AD10">
        <f>IEA_big_bal!AD17</f>
        <v>688045</v>
      </c>
      <c r="AE10">
        <f>IEA_big_bal!AE17</f>
        <v>1774</v>
      </c>
      <c r="AF10">
        <f>IEA_big_bal!AF17</f>
        <v>4397</v>
      </c>
      <c r="AG10">
        <f>IEA_big_bal!AG17</f>
        <v>7849</v>
      </c>
      <c r="AH10">
        <f>IEA_big_bal!AH17</f>
        <v>791</v>
      </c>
      <c r="AI10">
        <f>IEA_big_bal!AI17</f>
        <v>48878</v>
      </c>
      <c r="AJ10">
        <f>IEA_big_bal!AJ17</f>
        <v>7135</v>
      </c>
      <c r="AK10">
        <f>IEA_big_bal!AK17</f>
        <v>99</v>
      </c>
      <c r="AL10">
        <f>IEA_big_bal!AL17</f>
        <v>0</v>
      </c>
      <c r="AM10">
        <f>IEA_big_bal!AM17</f>
        <v>1963</v>
      </c>
      <c r="AN10">
        <f>IEA_big_bal!AN17</f>
        <v>17265</v>
      </c>
      <c r="AO10">
        <f>IEA_big_bal!AO17</f>
        <v>17</v>
      </c>
      <c r="AP10">
        <f>IEA_big_bal!AP17</f>
        <v>1531</v>
      </c>
      <c r="AQ10">
        <f>IEA_big_bal!AQ17</f>
        <v>502</v>
      </c>
      <c r="AR10">
        <f>IEA_big_bal!AR17</f>
        <v>11133</v>
      </c>
      <c r="AS10">
        <f>IEA_big_bal!AS17</f>
        <v>12934</v>
      </c>
      <c r="AT10">
        <f>IEA_big_bal!AT17</f>
        <v>0</v>
      </c>
      <c r="AU10">
        <f>IEA_big_bal!AU17</f>
        <v>30596</v>
      </c>
      <c r="AV10">
        <f>IEA_big_bal!AV17</f>
        <v>30</v>
      </c>
      <c r="AW10">
        <f>IEA_big_bal!AW17</f>
        <v>6262</v>
      </c>
      <c r="AX10">
        <f>IEA_big_bal!AX17</f>
        <v>311250</v>
      </c>
      <c r="AY10">
        <f>IEA_big_bal!AY17</f>
        <v>12445</v>
      </c>
      <c r="AZ10">
        <f>IEA_big_bal!AZ17</f>
        <v>44791</v>
      </c>
      <c r="BA10">
        <f>IEA_big_bal!BA17</f>
        <v>242098</v>
      </c>
      <c r="BB10">
        <f>IEA_big_bal!BB17</f>
        <v>840</v>
      </c>
      <c r="BC10">
        <f>IEA_big_bal!BC17</f>
        <v>5689</v>
      </c>
      <c r="BD10">
        <f>IEA_big_bal!BD17</f>
        <v>7890</v>
      </c>
      <c r="BE10">
        <f>IEA_big_bal!BE17</f>
        <v>7561</v>
      </c>
      <c r="BF10">
        <f>IEA_big_bal!BF17</f>
        <v>0</v>
      </c>
      <c r="BG10">
        <f>IEA_big_bal!BG17</f>
        <v>4011</v>
      </c>
      <c r="BH10">
        <f>IEA_big_bal!BH17</f>
        <v>4176</v>
      </c>
      <c r="BI10">
        <f>IEA_big_bal!BI17</f>
        <v>0</v>
      </c>
      <c r="BJ10">
        <f>IEA_big_bal!BJ17</f>
        <v>2815</v>
      </c>
      <c r="BK10">
        <f>IEA_big_bal!BK17</f>
        <v>4491</v>
      </c>
      <c r="BL10">
        <f>IEA_big_bal!BL17</f>
        <v>120</v>
      </c>
      <c r="BM10">
        <f>IEA_big_bal!BM17</f>
        <v>222</v>
      </c>
      <c r="BN10">
        <f>IEA_big_bal!BN17</f>
        <v>12419</v>
      </c>
      <c r="BO10">
        <f>IEA_big_bal!BO17</f>
        <v>1314290</v>
      </c>
      <c r="BP10">
        <f>IEA_big_bal!BP17</f>
        <v>143582</v>
      </c>
      <c r="BQ10">
        <f>IEA_big_bal!BQ17</f>
        <v>707</v>
      </c>
      <c r="BR10">
        <f>IEA_big_bal!BR17</f>
        <v>12058</v>
      </c>
      <c r="BS10">
        <f>IEA_big_bal!BS17</f>
        <v>4140</v>
      </c>
      <c r="BT10">
        <f>IEA_big_bal!BT17</f>
        <v>12507</v>
      </c>
      <c r="BU10">
        <f>IEA_big_bal!BU17</f>
        <v>29</v>
      </c>
      <c r="BV10">
        <f>IEA_big_bal!BV17</f>
        <v>45826</v>
      </c>
      <c r="BW10">
        <f>IEA_big_bal!BW17</f>
        <v>152</v>
      </c>
      <c r="BX10">
        <f>IEA_big_bal!BX17</f>
        <v>55</v>
      </c>
      <c r="BY10">
        <f>IEA_big_bal!BY17</f>
        <v>83197</v>
      </c>
      <c r="BZ10">
        <f>IEA_big_bal!BZ17</f>
        <v>7883</v>
      </c>
      <c r="CA10">
        <f>IEA_big_bal!CA17</f>
        <v>3451</v>
      </c>
      <c r="CB10">
        <f>IEA_big_bal!CB17</f>
        <v>14139</v>
      </c>
      <c r="CC10">
        <f>IEA_big_bal!CC17</f>
        <v>45</v>
      </c>
      <c r="CD10">
        <f>IEA_big_bal!CD17</f>
        <v>4598</v>
      </c>
      <c r="CE10">
        <f>IEA_big_bal!CE17</f>
        <v>105</v>
      </c>
      <c r="CF10">
        <f>IEA_big_bal!CF17</f>
        <v>0</v>
      </c>
      <c r="CG10">
        <f>IEA_big_bal!CG17</f>
        <v>716249</v>
      </c>
      <c r="CH10">
        <f>IEA_big_bal!CH17</f>
        <v>805</v>
      </c>
      <c r="CI10">
        <f>IEA_big_bal!CI17</f>
        <v>0</v>
      </c>
      <c r="CJ10">
        <f>IEA_big_bal!CJ17</f>
        <v>4619</v>
      </c>
      <c r="CK10">
        <f>IEA_big_bal!CK17</f>
        <v>480</v>
      </c>
      <c r="CL10">
        <f>IEA_big_bal!CL17</f>
        <v>58</v>
      </c>
      <c r="CM10">
        <f>IEA_big_bal!CM17</f>
        <v>2887</v>
      </c>
      <c r="CN10">
        <f>IEA_big_bal!CN17</f>
        <v>56</v>
      </c>
      <c r="CO10">
        <f>IEA_big_bal!CO17</f>
        <v>352</v>
      </c>
      <c r="CP10">
        <f>IEA_big_bal!CP17</f>
        <v>36266</v>
      </c>
      <c r="CQ10">
        <f>IEA_big_bal!CQ17</f>
        <v>1433</v>
      </c>
      <c r="CR10">
        <f>IEA_big_bal!CR17</f>
        <v>0</v>
      </c>
      <c r="CS10">
        <f>IEA_big_bal!CS17</f>
        <v>7518</v>
      </c>
      <c r="CT10">
        <f>IEA_big_bal!CT17</f>
        <v>1204</v>
      </c>
      <c r="CU10">
        <f>IEA_big_bal!CU17</f>
        <v>0</v>
      </c>
      <c r="CV10">
        <f>IEA_big_bal!CV17</f>
        <v>16810</v>
      </c>
      <c r="CW10">
        <f>IEA_big_bal!CW17</f>
        <v>7623</v>
      </c>
      <c r="CX10">
        <f>IEA_big_bal!CX17</f>
        <v>1404</v>
      </c>
      <c r="CY10">
        <f>IEA_big_bal!CY17</f>
        <v>5883</v>
      </c>
      <c r="CZ10">
        <f>IEA_big_bal!CZ17</f>
        <v>444</v>
      </c>
      <c r="DA10">
        <f>IEA_big_bal!DA17</f>
        <v>57</v>
      </c>
      <c r="DB10">
        <f>IEA_big_bal!DB17</f>
        <v>2118863</v>
      </c>
      <c r="DC10">
        <f>IEA_big_bal!DC17</f>
        <v>284132</v>
      </c>
      <c r="DD10">
        <f>IEA_big_bal!DD17</f>
        <v>120290</v>
      </c>
      <c r="DE10">
        <f>IEA_big_bal!DE17</f>
        <v>3490</v>
      </c>
      <c r="DF10">
        <f>IEA_big_bal!DF17</f>
        <v>25114</v>
      </c>
      <c r="DG10">
        <f>IEA_big_bal!DG17</f>
        <v>754694</v>
      </c>
      <c r="DH10">
        <f>IEA_big_bal!DH17</f>
        <v>129694</v>
      </c>
      <c r="DI10">
        <f>IEA_big_bal!DI17</f>
        <v>503272</v>
      </c>
      <c r="DJ10">
        <f>IEA_big_bal!DJ17</f>
        <v>0</v>
      </c>
      <c r="DK10">
        <f>IEA_big_bal!DK17</f>
        <v>121393</v>
      </c>
      <c r="DL10">
        <f>IEA_big_bal!DL17</f>
        <v>6882</v>
      </c>
      <c r="DM10">
        <f>IEA_big_bal!DM17</f>
        <v>14634</v>
      </c>
      <c r="DN10">
        <f>IEA_big_bal!DN17</f>
        <v>2052</v>
      </c>
      <c r="DO10">
        <f>IEA_big_bal!DO17</f>
        <v>1387660</v>
      </c>
      <c r="DP10">
        <f>IEA_big_bal!DP17</f>
        <v>28517</v>
      </c>
      <c r="DQ10">
        <f>IEA_big_bal!DQ17</f>
        <v>4098</v>
      </c>
      <c r="DR10">
        <f>IEA_big_bal!DR17</f>
        <v>21587</v>
      </c>
      <c r="DS10">
        <f>IEA_big_bal!DS17</f>
        <v>9698</v>
      </c>
      <c r="DT10">
        <f>IEA_big_bal!DT17</f>
        <v>2331</v>
      </c>
      <c r="DU10">
        <f>IEA_big_bal!DU17</f>
        <v>13200</v>
      </c>
      <c r="DV10">
        <f>IEA_big_bal!DV17</f>
        <v>11540</v>
      </c>
      <c r="DW10">
        <f>IEA_big_bal!DW17</f>
        <v>57625</v>
      </c>
      <c r="DX10">
        <f>IEA_big_bal!DX17</f>
        <v>0</v>
      </c>
      <c r="DY10">
        <f>IEA_big_bal!DY17</f>
        <v>14728</v>
      </c>
      <c r="DZ10">
        <f>IEA_big_bal!DZ17</f>
        <v>165844</v>
      </c>
      <c r="EA10">
        <f>IEA_big_bal!EA17</f>
        <v>0</v>
      </c>
      <c r="EB10">
        <f>IEA_big_bal!EB17</f>
        <v>6467</v>
      </c>
      <c r="EC10">
        <f>IEA_big_bal!EC17</f>
        <v>257</v>
      </c>
      <c r="ED10">
        <f>IEA_big_bal!ED17</f>
        <v>0</v>
      </c>
      <c r="EE10">
        <f>IEA_big_bal!EE17</f>
        <v>2011</v>
      </c>
      <c r="EF10">
        <f>IEA_big_bal!EF17</f>
        <v>8667</v>
      </c>
      <c r="EG10">
        <f>IEA_big_bal!EG17</f>
        <v>3778</v>
      </c>
      <c r="EH10">
        <f>IEA_big_bal!EH17</f>
        <v>3559</v>
      </c>
      <c r="EI10">
        <f>IEA_big_bal!EI17</f>
        <v>66434</v>
      </c>
      <c r="EJ10">
        <f>IEA_big_bal!EJ17</f>
        <v>3283</v>
      </c>
      <c r="EK10">
        <f>IEA_big_bal!EK17</f>
        <v>106</v>
      </c>
      <c r="EL10">
        <f>IEA_big_bal!EL17</f>
        <v>8163</v>
      </c>
      <c r="EM10">
        <f>IEA_big_bal!EM17</f>
        <v>16200</v>
      </c>
      <c r="EN10">
        <f>IEA_big_bal!EN17</f>
        <v>0</v>
      </c>
      <c r="EO10">
        <f>IEA_big_bal!EO17</f>
        <v>0</v>
      </c>
      <c r="EP10">
        <f>IEA_big_bal!EP17</f>
        <v>54</v>
      </c>
      <c r="EQ10">
        <f>IEA_big_bal!EQ17</f>
        <v>52338</v>
      </c>
      <c r="ER10">
        <f>IEA_big_bal!ER17</f>
        <v>4000</v>
      </c>
      <c r="ES10">
        <f>IEA_big_bal!ES17</f>
        <v>1806</v>
      </c>
      <c r="ET10">
        <f>IEA_big_bal!ET17</f>
        <v>10946</v>
      </c>
      <c r="EU10">
        <f>IEA_big_bal!EU17</f>
        <v>6479</v>
      </c>
      <c r="EV10">
        <f>IEA_big_bal!EV17</f>
        <v>321733</v>
      </c>
      <c r="EW10">
        <f>IEA_big_bal!EW17</f>
        <v>10240</v>
      </c>
      <c r="EX10">
        <f>IEA_big_bal!EX17</f>
        <v>83670</v>
      </c>
      <c r="EY10">
        <f>IEA_big_bal!EY17</f>
        <v>40923</v>
      </c>
      <c r="EZ10">
        <f>IEA_big_bal!EZ17</f>
        <v>3506523</v>
      </c>
      <c r="FA10">
        <f>IEA_big_bal!FA17</f>
        <v>0</v>
      </c>
      <c r="FB10">
        <f>IEA_big_bal!FB17</f>
        <v>23846</v>
      </c>
      <c r="FC10">
        <f>IEA_big_bal!FC17</f>
        <v>2057</v>
      </c>
      <c r="FD10">
        <f>IEA_big_bal!FD17</f>
        <v>11436</v>
      </c>
      <c r="FE10">
        <f>IEA_big_bal!FE17</f>
        <v>5201</v>
      </c>
      <c r="FF10">
        <f>IEA_big_bal!FF17</f>
        <v>16038969</v>
      </c>
      <c r="FG10">
        <f>IEA_big_bal!FG17</f>
        <v>19627</v>
      </c>
    </row>
    <row r="11" spans="1:163" x14ac:dyDescent="0.25">
      <c r="A11" t="s">
        <v>203</v>
      </c>
    </row>
    <row r="12" spans="1:163" x14ac:dyDescent="0.25">
      <c r="A12" t="s">
        <v>204</v>
      </c>
    </row>
    <row r="13" spans="1:163" x14ac:dyDescent="0.25">
      <c r="B13">
        <f>IEA_big_bal!B48</f>
        <v>25006</v>
      </c>
      <c r="C13">
        <f>IEA_big_bal!C48</f>
        <v>695039</v>
      </c>
      <c r="D13">
        <f>IEA_big_bal!D48</f>
        <v>5651</v>
      </c>
      <c r="E13">
        <f>IEA_big_bal!E48</f>
        <v>4159</v>
      </c>
      <c r="F13">
        <f>IEA_big_bal!F48</f>
        <v>1325</v>
      </c>
      <c r="G13">
        <f>IEA_big_bal!G48</f>
        <v>99137</v>
      </c>
      <c r="H13">
        <f>IEA_big_bal!H48</f>
        <v>129555</v>
      </c>
      <c r="I13">
        <f>IEA_big_bal!I48</f>
        <v>7433</v>
      </c>
      <c r="J13">
        <f>IEA_big_bal!J48</f>
        <v>2228481</v>
      </c>
      <c r="K13">
        <f>IEA_big_bal!K48</f>
        <v>856577</v>
      </c>
      <c r="L13">
        <f>IEA_big_bal!L48</f>
        <v>252572</v>
      </c>
      <c r="M13">
        <f>IEA_big_bal!M48</f>
        <v>62272</v>
      </c>
      <c r="N13">
        <f>IEA_big_bal!N48</f>
        <v>20294</v>
      </c>
      <c r="O13">
        <f>IEA_big_bal!O48</f>
        <v>89008</v>
      </c>
      <c r="P13">
        <f>IEA_big_bal!P48</f>
        <v>155</v>
      </c>
      <c r="Q13">
        <f>IEA_big_bal!Q48</f>
        <v>44163</v>
      </c>
      <c r="R13">
        <f>IEA_big_bal!R48</f>
        <v>50023</v>
      </c>
      <c r="S13">
        <f>IEA_big_bal!S48</f>
        <v>23767</v>
      </c>
      <c r="T13">
        <f>IEA_big_bal!T48</f>
        <v>15280</v>
      </c>
      <c r="U13">
        <f>IEA_big_bal!U48</f>
        <v>32200</v>
      </c>
      <c r="V13">
        <f>IEA_big_bal!V48</f>
        <v>7219</v>
      </c>
      <c r="W13">
        <f>IEA_big_bal!W48</f>
        <v>531757</v>
      </c>
      <c r="X13">
        <f>IEA_big_bal!X48</f>
        <v>3725</v>
      </c>
      <c r="Y13">
        <f>IEA_big_bal!Y48</f>
        <v>437</v>
      </c>
      <c r="Z13">
        <f>IEA_big_bal!Z48</f>
        <v>637886</v>
      </c>
      <c r="AA13">
        <f>IEA_big_bal!AA48</f>
        <v>62883</v>
      </c>
      <c r="AB13">
        <f>IEA_big_bal!AB48</f>
        <v>4743998</v>
      </c>
      <c r="AC13">
        <f>IEA_big_bal!AC48</f>
        <v>65713</v>
      </c>
      <c r="AD13">
        <f>IEA_big_bal!AD48</f>
        <v>4704888</v>
      </c>
      <c r="AE13">
        <f>IEA_big_bal!AE48</f>
        <v>6099</v>
      </c>
      <c r="AF13">
        <f>IEA_big_bal!AF48</f>
        <v>6079</v>
      </c>
      <c r="AG13">
        <f>IEA_big_bal!AG48</f>
        <v>7884</v>
      </c>
      <c r="AH13">
        <f>IEA_big_bal!AH48</f>
        <v>1293</v>
      </c>
      <c r="AI13">
        <f>IEA_big_bal!AI48</f>
        <v>61005</v>
      </c>
      <c r="AJ13">
        <f>IEA_big_bal!AJ48</f>
        <v>9833</v>
      </c>
      <c r="AK13">
        <f>IEA_big_bal!AK48</f>
        <v>17760</v>
      </c>
      <c r="AL13">
        <f>IEA_big_bal!AL48</f>
        <v>4929</v>
      </c>
      <c r="AM13">
        <f>IEA_big_bal!AM48</f>
        <v>86860</v>
      </c>
      <c r="AN13">
        <f>IEA_big_bal!AN48</f>
        <v>606822</v>
      </c>
      <c r="AO13">
        <f>IEA_big_bal!AO48</f>
        <v>35232</v>
      </c>
      <c r="AP13">
        <f>IEA_big_bal!AP48</f>
        <v>15894</v>
      </c>
      <c r="AQ13">
        <f>IEA_big_bal!AQ48</f>
        <v>51224</v>
      </c>
      <c r="AR13">
        <f>IEA_big_bal!AR48</f>
        <v>20562</v>
      </c>
      <c r="AS13">
        <f>IEA_big_bal!AS48</f>
        <v>157406</v>
      </c>
      <c r="AT13">
        <f>IEA_big_bal!AT48</f>
        <v>337</v>
      </c>
      <c r="AU13">
        <f>IEA_big_bal!AU48</f>
        <v>291533</v>
      </c>
      <c r="AV13">
        <f>IEA_big_bal!AV48</f>
        <v>12893</v>
      </c>
      <c r="AW13">
        <f>IEA_big_bal!AW48</f>
        <v>6307</v>
      </c>
      <c r="AX13">
        <f>IEA_big_bal!AX48</f>
        <v>3266459</v>
      </c>
      <c r="AY13">
        <f>IEA_big_bal!AY48</f>
        <v>73481</v>
      </c>
      <c r="AZ13">
        <f>IEA_big_bal!AZ48</f>
        <v>555269</v>
      </c>
      <c r="BA13">
        <f>IEA_big_bal!BA48</f>
        <v>1534691</v>
      </c>
      <c r="BB13">
        <f>IEA_big_bal!BB48</f>
        <v>2070</v>
      </c>
      <c r="BC13">
        <f>IEA_big_bal!BC48</f>
        <v>364549</v>
      </c>
      <c r="BD13">
        <f>IEA_big_bal!BD48</f>
        <v>10194</v>
      </c>
      <c r="BE13">
        <f>IEA_big_bal!BE48</f>
        <v>11200</v>
      </c>
      <c r="BF13">
        <f>IEA_big_bal!BF48</f>
        <v>171</v>
      </c>
      <c r="BG13">
        <f>IEA_big_bal!BG48</f>
        <v>59172</v>
      </c>
      <c r="BH13">
        <f>IEA_big_bal!BH48</f>
        <v>9181</v>
      </c>
      <c r="BI13">
        <f>IEA_big_bal!BI48</f>
        <v>39110</v>
      </c>
      <c r="BJ13">
        <f>IEA_big_bal!BJ48</f>
        <v>7183</v>
      </c>
      <c r="BK13">
        <f>IEA_big_bal!BK48</f>
        <v>10702</v>
      </c>
      <c r="BL13">
        <f>IEA_big_bal!BL48</f>
        <v>943</v>
      </c>
      <c r="BM13">
        <f>IEA_big_bal!BM48</f>
        <v>35983</v>
      </c>
      <c r="BN13">
        <f>IEA_big_bal!BN48</f>
        <v>183416</v>
      </c>
      <c r="BO13">
        <f>IEA_big_bal!BO48</f>
        <v>10353354</v>
      </c>
      <c r="BP13">
        <f>IEA_big_bal!BP48</f>
        <v>1074540</v>
      </c>
      <c r="BQ13">
        <f>IEA_big_bal!BQ48</f>
        <v>27472</v>
      </c>
      <c r="BR13">
        <f>IEA_big_bal!BR48</f>
        <v>240052</v>
      </c>
      <c r="BS13">
        <f>IEA_big_bal!BS48</f>
        <v>54240</v>
      </c>
      <c r="BT13">
        <f>IEA_big_bal!BT48</f>
        <v>17211</v>
      </c>
      <c r="BU13">
        <f>IEA_big_bal!BU48</f>
        <v>59679</v>
      </c>
      <c r="BV13">
        <f>IEA_big_bal!BV48</f>
        <v>300650</v>
      </c>
      <c r="BW13">
        <f>IEA_big_bal!BW48</f>
        <v>4366</v>
      </c>
      <c r="BX13">
        <f>IEA_big_bal!BX48</f>
        <v>14647</v>
      </c>
      <c r="BY13">
        <f>IEA_big_bal!BY48</f>
        <v>1042749</v>
      </c>
      <c r="BZ13">
        <f>IEA_big_bal!BZ48</f>
        <v>86586</v>
      </c>
      <c r="CA13">
        <f>IEA_big_bal!CA48</f>
        <v>7849</v>
      </c>
      <c r="CB13">
        <f>IEA_big_bal!CB48</f>
        <v>15158</v>
      </c>
      <c r="CC13">
        <f>IEA_big_bal!CC48</f>
        <v>1053</v>
      </c>
      <c r="CD13">
        <f>IEA_big_bal!CD48</f>
        <v>520053</v>
      </c>
      <c r="CE13">
        <f>IEA_big_bal!CE48</f>
        <v>5801</v>
      </c>
      <c r="CF13">
        <f>IEA_big_bal!CF48</f>
        <v>57457</v>
      </c>
      <c r="CG13">
        <f>IEA_big_bal!CG48</f>
        <v>1109837</v>
      </c>
      <c r="CH13">
        <f>IEA_big_bal!CH48</f>
        <v>16365</v>
      </c>
      <c r="CI13">
        <f>IEA_big_bal!CI48</f>
        <v>27614</v>
      </c>
      <c r="CJ13">
        <f>IEA_big_bal!CJ48</f>
        <v>11658</v>
      </c>
      <c r="CK13">
        <f>IEA_big_bal!CK48</f>
        <v>4246</v>
      </c>
      <c r="CL13">
        <f>IEA_big_bal!CL48</f>
        <v>2646</v>
      </c>
      <c r="CM13">
        <f>IEA_big_bal!CM48</f>
        <v>6095</v>
      </c>
      <c r="CN13">
        <f>IEA_big_bal!CN48</f>
        <v>2731</v>
      </c>
      <c r="CO13">
        <f>IEA_big_bal!CO48</f>
        <v>5786</v>
      </c>
      <c r="CP13">
        <f>IEA_big_bal!CP48</f>
        <v>295837</v>
      </c>
      <c r="CQ13">
        <f>IEA_big_bal!CQ48</f>
        <v>6759</v>
      </c>
      <c r="CR13">
        <f>IEA_big_bal!CR48</f>
        <v>2194</v>
      </c>
      <c r="CS13">
        <f>IEA_big_bal!CS48</f>
        <v>9868</v>
      </c>
      <c r="CT13">
        <f>IEA_big_bal!CT48</f>
        <v>2656</v>
      </c>
      <c r="CU13">
        <f>IEA_big_bal!CU48</f>
        <v>4536</v>
      </c>
      <c r="CV13">
        <f>IEA_big_bal!CV48</f>
        <v>16830</v>
      </c>
      <c r="CW13">
        <f>IEA_big_bal!CW48</f>
        <v>129274</v>
      </c>
      <c r="CX13">
        <f>IEA_big_bal!CX48</f>
        <v>1430</v>
      </c>
      <c r="CY13">
        <f>IEA_big_bal!CY48</f>
        <v>27034</v>
      </c>
      <c r="CZ13">
        <f>IEA_big_bal!CZ48</f>
        <v>3824</v>
      </c>
      <c r="DA13">
        <f>IEA_big_bal!DA48</f>
        <v>112968</v>
      </c>
      <c r="DB13">
        <f>IEA_big_bal!DB48</f>
        <v>11358427</v>
      </c>
      <c r="DC13">
        <f>IEA_big_bal!DC48</f>
        <v>1724495</v>
      </c>
      <c r="DD13">
        <f>IEA_big_bal!DD48</f>
        <v>126370</v>
      </c>
      <c r="DE13">
        <f>IEA_big_bal!DE48</f>
        <v>3492</v>
      </c>
      <c r="DF13">
        <f>IEA_big_bal!DF48</f>
        <v>44465</v>
      </c>
      <c r="DG13">
        <f>IEA_big_bal!DG48</f>
        <v>5326061</v>
      </c>
      <c r="DH13">
        <f>IEA_big_bal!DH48</f>
        <v>1919518</v>
      </c>
      <c r="DI13">
        <f>IEA_big_bal!DI48</f>
        <v>3562128</v>
      </c>
      <c r="DJ13">
        <f>IEA_big_bal!DJ48</f>
        <v>21874</v>
      </c>
      <c r="DK13">
        <f>IEA_big_bal!DK48</f>
        <v>985837</v>
      </c>
      <c r="DL13">
        <f>IEA_big_bal!DL48</f>
        <v>16691</v>
      </c>
      <c r="DM13">
        <f>IEA_big_bal!DM48</f>
        <v>23106</v>
      </c>
      <c r="DN13">
        <f>IEA_big_bal!DN48</f>
        <v>37745</v>
      </c>
      <c r="DO13">
        <f>IEA_big_bal!DO48</f>
        <v>10807707</v>
      </c>
      <c r="DP13">
        <f>IEA_big_bal!DP48</f>
        <v>95090</v>
      </c>
      <c r="DQ13">
        <f>IEA_big_bal!DQ48</f>
        <v>7857</v>
      </c>
      <c r="DR13">
        <f>IEA_big_bal!DR48</f>
        <v>39223</v>
      </c>
      <c r="DS13">
        <f>IEA_big_bal!DS48</f>
        <v>69176</v>
      </c>
      <c r="DT13">
        <f>IEA_big_bal!DT48</f>
        <v>163118</v>
      </c>
      <c r="DU13">
        <f>IEA_big_bal!DU48</f>
        <v>19227</v>
      </c>
      <c r="DV13">
        <f>IEA_big_bal!DV48</f>
        <v>51888</v>
      </c>
      <c r="DW13">
        <f>IEA_big_bal!DW48</f>
        <v>57626</v>
      </c>
      <c r="DX13">
        <f>IEA_big_bal!DX48</f>
        <v>30730</v>
      </c>
      <c r="DY13">
        <f>IEA_big_bal!DY48</f>
        <v>61999</v>
      </c>
      <c r="DZ13">
        <f>IEA_big_bal!DZ48</f>
        <v>1053001</v>
      </c>
      <c r="EA13">
        <f>IEA_big_bal!EA48</f>
        <v>250077</v>
      </c>
      <c r="EB13">
        <f>IEA_big_bal!EB48</f>
        <v>8455</v>
      </c>
      <c r="EC13">
        <f>IEA_big_bal!EC48</f>
        <v>3151</v>
      </c>
      <c r="ED13">
        <f>IEA_big_bal!ED48</f>
        <v>45995</v>
      </c>
      <c r="EE13">
        <f>IEA_big_bal!EE48</f>
        <v>5804</v>
      </c>
      <c r="EF13">
        <f>IEA_big_bal!EF48</f>
        <v>38024</v>
      </c>
      <c r="EG13">
        <f>IEA_big_bal!EG48</f>
        <v>28288</v>
      </c>
      <c r="EH13">
        <f>IEA_big_bal!EH48</f>
        <v>15913</v>
      </c>
      <c r="EI13">
        <f>IEA_big_bal!EI48</f>
        <v>150254</v>
      </c>
      <c r="EJ13">
        <f>IEA_big_bal!EJ48</f>
        <v>42025</v>
      </c>
      <c r="EK13">
        <f>IEA_big_bal!EK48</f>
        <v>128</v>
      </c>
      <c r="EL13">
        <f>IEA_big_bal!EL48</f>
        <v>155986</v>
      </c>
      <c r="EM13">
        <f>IEA_big_bal!EM48</f>
        <v>16238</v>
      </c>
      <c r="EN13">
        <f>IEA_big_bal!EN48</f>
        <v>17220</v>
      </c>
      <c r="EO13">
        <f>IEA_big_bal!EO48</f>
        <v>8772</v>
      </c>
      <c r="EP13">
        <f>IEA_big_bal!EP48</f>
        <v>16540</v>
      </c>
      <c r="EQ13">
        <f>IEA_big_bal!EQ48</f>
        <v>229393</v>
      </c>
      <c r="ER13">
        <f>IEA_big_bal!ER48</f>
        <v>249114</v>
      </c>
      <c r="ES13">
        <f>IEA_big_bal!ES48</f>
        <v>5244</v>
      </c>
      <c r="ET13">
        <f>IEA_big_bal!ET48</f>
        <v>194947</v>
      </c>
      <c r="EU13">
        <f>IEA_big_bal!EU48</f>
        <v>10344</v>
      </c>
      <c r="EV13">
        <f>IEA_big_bal!EV48</f>
        <v>4326625</v>
      </c>
      <c r="EW13">
        <f>IEA_big_bal!EW48</f>
        <v>52400</v>
      </c>
      <c r="EX13">
        <f>IEA_big_bal!EX48</f>
        <v>122059</v>
      </c>
      <c r="EY13">
        <f>IEA_big_bal!EY48</f>
        <v>105062</v>
      </c>
      <c r="EZ13">
        <f>IEA_big_bal!EZ48</f>
        <v>22166134</v>
      </c>
      <c r="FA13">
        <f>IEA_big_bal!FA48</f>
        <v>6206</v>
      </c>
      <c r="FB13">
        <f>IEA_big_bal!FB48</f>
        <v>95135</v>
      </c>
      <c r="FC13">
        <f>IEA_big_bal!FC48</f>
        <v>259576</v>
      </c>
      <c r="FD13">
        <f>IEA_big_bal!FD48</f>
        <v>11476</v>
      </c>
      <c r="FE13">
        <f>IEA_big_bal!FE48</f>
        <v>9142</v>
      </c>
      <c r="FF13">
        <f>IEA_big_bal!FF48</f>
        <v>104900012</v>
      </c>
      <c r="FG13">
        <f>IEA_big_bal!FG48</f>
        <v>4011</v>
      </c>
    </row>
    <row r="14" spans="1:163" x14ac:dyDescent="0.25">
      <c r="B14">
        <f>SUM(B2:B12)</f>
        <v>25006</v>
      </c>
      <c r="C14">
        <f t="shared" ref="C14:BN14" si="0">SUM(C2:C12)</f>
        <v>695039</v>
      </c>
      <c r="D14">
        <f t="shared" si="0"/>
        <v>5651</v>
      </c>
      <c r="E14">
        <f t="shared" si="0"/>
        <v>4159</v>
      </c>
      <c r="F14">
        <f t="shared" si="0"/>
        <v>1325</v>
      </c>
      <c r="G14">
        <f t="shared" si="0"/>
        <v>99137</v>
      </c>
      <c r="H14">
        <f t="shared" si="0"/>
        <v>129555</v>
      </c>
      <c r="I14">
        <f t="shared" si="0"/>
        <v>7433</v>
      </c>
      <c r="J14">
        <f t="shared" si="0"/>
        <v>2228481</v>
      </c>
      <c r="K14">
        <f t="shared" si="0"/>
        <v>856577</v>
      </c>
      <c r="L14">
        <f t="shared" si="0"/>
        <v>252572</v>
      </c>
      <c r="M14">
        <f t="shared" si="0"/>
        <v>62272</v>
      </c>
      <c r="N14">
        <f t="shared" si="0"/>
        <v>20294</v>
      </c>
      <c r="O14">
        <f t="shared" si="0"/>
        <v>89008</v>
      </c>
      <c r="P14">
        <f t="shared" si="0"/>
        <v>155</v>
      </c>
      <c r="Q14">
        <f t="shared" si="0"/>
        <v>44163</v>
      </c>
      <c r="R14">
        <f t="shared" si="0"/>
        <v>50023</v>
      </c>
      <c r="S14">
        <f t="shared" si="0"/>
        <v>23767</v>
      </c>
      <c r="T14">
        <f t="shared" si="0"/>
        <v>15280</v>
      </c>
      <c r="U14">
        <f t="shared" si="0"/>
        <v>32200</v>
      </c>
      <c r="V14">
        <f t="shared" si="0"/>
        <v>7219</v>
      </c>
      <c r="W14">
        <f t="shared" si="0"/>
        <v>531757</v>
      </c>
      <c r="X14">
        <f t="shared" si="0"/>
        <v>3725</v>
      </c>
      <c r="Y14">
        <f t="shared" si="0"/>
        <v>437</v>
      </c>
      <c r="Z14">
        <f t="shared" si="0"/>
        <v>637886</v>
      </c>
      <c r="AA14">
        <f t="shared" si="0"/>
        <v>62883</v>
      </c>
      <c r="AB14">
        <f t="shared" si="0"/>
        <v>4743998</v>
      </c>
      <c r="AC14">
        <f t="shared" si="0"/>
        <v>65713</v>
      </c>
      <c r="AD14">
        <f t="shared" si="0"/>
        <v>4704888</v>
      </c>
      <c r="AE14">
        <f t="shared" si="0"/>
        <v>6099</v>
      </c>
      <c r="AF14">
        <f t="shared" si="0"/>
        <v>6079</v>
      </c>
      <c r="AG14">
        <f t="shared" si="0"/>
        <v>7884</v>
      </c>
      <c r="AH14">
        <f t="shared" si="0"/>
        <v>1293</v>
      </c>
      <c r="AI14">
        <f t="shared" si="0"/>
        <v>61005</v>
      </c>
      <c r="AJ14">
        <f t="shared" si="0"/>
        <v>9833</v>
      </c>
      <c r="AK14">
        <f t="shared" si="0"/>
        <v>17760</v>
      </c>
      <c r="AL14">
        <f t="shared" si="0"/>
        <v>4929</v>
      </c>
      <c r="AM14">
        <f t="shared" si="0"/>
        <v>86860</v>
      </c>
      <c r="AN14">
        <f t="shared" si="0"/>
        <v>606822</v>
      </c>
      <c r="AO14">
        <f t="shared" si="0"/>
        <v>35232</v>
      </c>
      <c r="AP14">
        <f t="shared" si="0"/>
        <v>15894</v>
      </c>
      <c r="AQ14">
        <f t="shared" si="0"/>
        <v>51224</v>
      </c>
      <c r="AR14">
        <f t="shared" si="0"/>
        <v>20562</v>
      </c>
      <c r="AS14">
        <f t="shared" si="0"/>
        <v>157406</v>
      </c>
      <c r="AT14">
        <f t="shared" si="0"/>
        <v>337</v>
      </c>
      <c r="AU14">
        <f t="shared" si="0"/>
        <v>291533</v>
      </c>
      <c r="AV14">
        <f t="shared" si="0"/>
        <v>12893</v>
      </c>
      <c r="AW14">
        <f t="shared" si="0"/>
        <v>6307</v>
      </c>
      <c r="AX14">
        <f t="shared" si="0"/>
        <v>3266459</v>
      </c>
      <c r="AY14">
        <f t="shared" si="0"/>
        <v>73481</v>
      </c>
      <c r="AZ14">
        <f t="shared" si="0"/>
        <v>555269</v>
      </c>
      <c r="BA14">
        <f t="shared" si="0"/>
        <v>1534691</v>
      </c>
      <c r="BB14">
        <f t="shared" si="0"/>
        <v>2070</v>
      </c>
      <c r="BC14">
        <f t="shared" si="0"/>
        <v>364549</v>
      </c>
      <c r="BD14">
        <f t="shared" si="0"/>
        <v>10194</v>
      </c>
      <c r="BE14">
        <f t="shared" si="0"/>
        <v>11200</v>
      </c>
      <c r="BF14">
        <f t="shared" si="0"/>
        <v>171</v>
      </c>
      <c r="BG14">
        <f t="shared" si="0"/>
        <v>59172</v>
      </c>
      <c r="BH14">
        <f t="shared" si="0"/>
        <v>9181</v>
      </c>
      <c r="BI14">
        <f t="shared" si="0"/>
        <v>39110</v>
      </c>
      <c r="BJ14">
        <f t="shared" si="0"/>
        <v>7183</v>
      </c>
      <c r="BK14">
        <f t="shared" si="0"/>
        <v>10702</v>
      </c>
      <c r="BL14">
        <f t="shared" si="0"/>
        <v>943</v>
      </c>
      <c r="BM14">
        <f t="shared" si="0"/>
        <v>35983</v>
      </c>
      <c r="BN14">
        <f t="shared" si="0"/>
        <v>183416</v>
      </c>
      <c r="BO14">
        <f t="shared" ref="BO14:DZ14" si="1">SUM(BO2:BO12)</f>
        <v>10353354</v>
      </c>
      <c r="BP14">
        <f t="shared" si="1"/>
        <v>1074540</v>
      </c>
      <c r="BQ14">
        <f t="shared" si="1"/>
        <v>27472</v>
      </c>
      <c r="BR14">
        <f t="shared" si="1"/>
        <v>240052</v>
      </c>
      <c r="BS14">
        <f t="shared" si="1"/>
        <v>54240</v>
      </c>
      <c r="BT14">
        <f t="shared" si="1"/>
        <v>17211</v>
      </c>
      <c r="BU14">
        <f t="shared" si="1"/>
        <v>59679</v>
      </c>
      <c r="BV14">
        <f t="shared" si="1"/>
        <v>300650</v>
      </c>
      <c r="BW14">
        <f t="shared" si="1"/>
        <v>4366</v>
      </c>
      <c r="BX14">
        <f t="shared" si="1"/>
        <v>14647</v>
      </c>
      <c r="BY14">
        <f t="shared" si="1"/>
        <v>1042749</v>
      </c>
      <c r="BZ14">
        <f t="shared" si="1"/>
        <v>86586</v>
      </c>
      <c r="CA14">
        <f t="shared" si="1"/>
        <v>7849</v>
      </c>
      <c r="CB14">
        <f t="shared" si="1"/>
        <v>15158</v>
      </c>
      <c r="CC14">
        <f t="shared" si="1"/>
        <v>1053</v>
      </c>
      <c r="CD14">
        <f t="shared" si="1"/>
        <v>520053</v>
      </c>
      <c r="CE14">
        <f t="shared" si="1"/>
        <v>5801</v>
      </c>
      <c r="CF14">
        <f t="shared" si="1"/>
        <v>57457</v>
      </c>
      <c r="CG14">
        <f t="shared" si="1"/>
        <v>1109837</v>
      </c>
      <c r="CH14">
        <f t="shared" si="1"/>
        <v>16365</v>
      </c>
      <c r="CI14">
        <f t="shared" si="1"/>
        <v>27614</v>
      </c>
      <c r="CJ14">
        <f t="shared" si="1"/>
        <v>11658</v>
      </c>
      <c r="CK14">
        <f t="shared" si="1"/>
        <v>4246</v>
      </c>
      <c r="CL14">
        <f t="shared" si="1"/>
        <v>2646</v>
      </c>
      <c r="CM14">
        <f t="shared" si="1"/>
        <v>6095</v>
      </c>
      <c r="CN14">
        <f t="shared" si="1"/>
        <v>2731</v>
      </c>
      <c r="CO14">
        <f t="shared" si="1"/>
        <v>5786</v>
      </c>
      <c r="CP14">
        <f t="shared" si="1"/>
        <v>295837</v>
      </c>
      <c r="CQ14">
        <f t="shared" si="1"/>
        <v>6759</v>
      </c>
      <c r="CR14">
        <f t="shared" si="1"/>
        <v>2194</v>
      </c>
      <c r="CS14">
        <f t="shared" si="1"/>
        <v>9868</v>
      </c>
      <c r="CT14">
        <f t="shared" si="1"/>
        <v>2656</v>
      </c>
      <c r="CU14">
        <f t="shared" si="1"/>
        <v>4536</v>
      </c>
      <c r="CV14">
        <f t="shared" si="1"/>
        <v>16830</v>
      </c>
      <c r="CW14">
        <f t="shared" si="1"/>
        <v>129274</v>
      </c>
      <c r="CX14">
        <f t="shared" si="1"/>
        <v>1430</v>
      </c>
      <c r="CY14">
        <f t="shared" si="1"/>
        <v>27034</v>
      </c>
      <c r="CZ14">
        <f t="shared" si="1"/>
        <v>3824</v>
      </c>
      <c r="DA14">
        <f t="shared" si="1"/>
        <v>112968</v>
      </c>
      <c r="DB14">
        <f t="shared" si="1"/>
        <v>11358427</v>
      </c>
      <c r="DC14">
        <f t="shared" si="1"/>
        <v>1724495</v>
      </c>
      <c r="DD14">
        <f t="shared" si="1"/>
        <v>126370</v>
      </c>
      <c r="DE14">
        <f t="shared" si="1"/>
        <v>3492</v>
      </c>
      <c r="DF14">
        <f t="shared" si="1"/>
        <v>44465</v>
      </c>
      <c r="DG14">
        <f t="shared" si="1"/>
        <v>5326061</v>
      </c>
      <c r="DH14">
        <f t="shared" si="1"/>
        <v>1919518</v>
      </c>
      <c r="DI14">
        <f t="shared" si="1"/>
        <v>3562128</v>
      </c>
      <c r="DJ14">
        <f t="shared" si="1"/>
        <v>21874</v>
      </c>
      <c r="DK14">
        <f t="shared" si="1"/>
        <v>985837</v>
      </c>
      <c r="DL14">
        <f t="shared" si="1"/>
        <v>16691</v>
      </c>
      <c r="DM14">
        <f t="shared" si="1"/>
        <v>23106</v>
      </c>
      <c r="DN14">
        <f t="shared" si="1"/>
        <v>37745</v>
      </c>
      <c r="DO14">
        <f t="shared" si="1"/>
        <v>10807707</v>
      </c>
      <c r="DP14">
        <f t="shared" si="1"/>
        <v>95090</v>
      </c>
      <c r="DQ14">
        <f t="shared" si="1"/>
        <v>7857</v>
      </c>
      <c r="DR14">
        <f t="shared" si="1"/>
        <v>39223</v>
      </c>
      <c r="DS14">
        <f t="shared" si="1"/>
        <v>69176</v>
      </c>
      <c r="DT14">
        <f t="shared" si="1"/>
        <v>163118</v>
      </c>
      <c r="DU14">
        <f t="shared" si="1"/>
        <v>19227</v>
      </c>
      <c r="DV14">
        <f t="shared" si="1"/>
        <v>51888</v>
      </c>
      <c r="DW14">
        <f t="shared" si="1"/>
        <v>57626</v>
      </c>
      <c r="DX14">
        <f t="shared" si="1"/>
        <v>30730</v>
      </c>
      <c r="DY14">
        <f t="shared" si="1"/>
        <v>61999</v>
      </c>
      <c r="DZ14">
        <f t="shared" si="1"/>
        <v>1053001</v>
      </c>
      <c r="EA14">
        <f t="shared" ref="EA14:FG14" si="2">SUM(EA2:EA12)</f>
        <v>250077</v>
      </c>
      <c r="EB14">
        <f t="shared" si="2"/>
        <v>8455</v>
      </c>
      <c r="EC14">
        <f t="shared" si="2"/>
        <v>3151</v>
      </c>
      <c r="ED14">
        <f t="shared" si="2"/>
        <v>45995</v>
      </c>
      <c r="EE14">
        <f t="shared" si="2"/>
        <v>5804</v>
      </c>
      <c r="EF14">
        <f t="shared" si="2"/>
        <v>38024</v>
      </c>
      <c r="EG14">
        <f t="shared" si="2"/>
        <v>28288</v>
      </c>
      <c r="EH14">
        <f t="shared" si="2"/>
        <v>15913</v>
      </c>
      <c r="EI14">
        <f t="shared" si="2"/>
        <v>150254</v>
      </c>
      <c r="EJ14">
        <f t="shared" si="2"/>
        <v>42025</v>
      </c>
      <c r="EK14">
        <f t="shared" si="2"/>
        <v>128</v>
      </c>
      <c r="EL14">
        <f t="shared" si="2"/>
        <v>155986</v>
      </c>
      <c r="EM14">
        <f t="shared" si="2"/>
        <v>16238</v>
      </c>
      <c r="EN14">
        <f t="shared" si="2"/>
        <v>17220</v>
      </c>
      <c r="EO14">
        <f t="shared" si="2"/>
        <v>8772</v>
      </c>
      <c r="EP14">
        <f t="shared" si="2"/>
        <v>16540</v>
      </c>
      <c r="EQ14">
        <f t="shared" si="2"/>
        <v>229393</v>
      </c>
      <c r="ER14">
        <f t="shared" si="2"/>
        <v>249114</v>
      </c>
      <c r="ES14">
        <f t="shared" si="2"/>
        <v>5244</v>
      </c>
      <c r="ET14">
        <f t="shared" si="2"/>
        <v>194947</v>
      </c>
      <c r="EU14">
        <f t="shared" si="2"/>
        <v>10344</v>
      </c>
      <c r="EV14">
        <f t="shared" si="2"/>
        <v>4326625</v>
      </c>
      <c r="EW14">
        <f t="shared" si="2"/>
        <v>52400</v>
      </c>
      <c r="EX14">
        <f t="shared" si="2"/>
        <v>122059</v>
      </c>
      <c r="EY14">
        <f t="shared" si="2"/>
        <v>105062</v>
      </c>
      <c r="EZ14">
        <f t="shared" si="2"/>
        <v>22166134</v>
      </c>
      <c r="FA14">
        <f t="shared" si="2"/>
        <v>6206</v>
      </c>
      <c r="FB14">
        <f t="shared" si="2"/>
        <v>95135</v>
      </c>
      <c r="FC14">
        <f t="shared" si="2"/>
        <v>259576</v>
      </c>
      <c r="FD14">
        <f t="shared" si="2"/>
        <v>11476</v>
      </c>
      <c r="FE14">
        <f t="shared" si="2"/>
        <v>9142</v>
      </c>
      <c r="FF14">
        <f t="shared" si="2"/>
        <v>104900012</v>
      </c>
      <c r="FG14">
        <f t="shared" si="2"/>
        <v>6617988</v>
      </c>
    </row>
    <row r="15" spans="1:163" x14ac:dyDescent="0.25">
      <c r="B15">
        <f>B13-B14</f>
        <v>0</v>
      </c>
      <c r="C15">
        <f t="shared" ref="C15:BN15" si="3">C13-C14</f>
        <v>0</v>
      </c>
      <c r="D15">
        <f t="shared" si="3"/>
        <v>0</v>
      </c>
      <c r="E15">
        <f t="shared" si="3"/>
        <v>0</v>
      </c>
      <c r="F15">
        <f t="shared" si="3"/>
        <v>0</v>
      </c>
      <c r="G15">
        <f t="shared" si="3"/>
        <v>0</v>
      </c>
      <c r="H15">
        <f t="shared" si="3"/>
        <v>0</v>
      </c>
      <c r="I15">
        <f t="shared" si="3"/>
        <v>0</v>
      </c>
      <c r="J15">
        <f t="shared" si="3"/>
        <v>0</v>
      </c>
      <c r="K15">
        <f t="shared" si="3"/>
        <v>0</v>
      </c>
      <c r="L15">
        <f t="shared" si="3"/>
        <v>0</v>
      </c>
      <c r="M15">
        <f t="shared" si="3"/>
        <v>0</v>
      </c>
      <c r="N15">
        <f t="shared" si="3"/>
        <v>0</v>
      </c>
      <c r="O15">
        <f t="shared" si="3"/>
        <v>0</v>
      </c>
      <c r="P15">
        <f t="shared" si="3"/>
        <v>0</v>
      </c>
      <c r="Q15">
        <f t="shared" si="3"/>
        <v>0</v>
      </c>
      <c r="R15">
        <f t="shared" si="3"/>
        <v>0</v>
      </c>
      <c r="S15">
        <f t="shared" si="3"/>
        <v>0</v>
      </c>
      <c r="T15">
        <f t="shared" si="3"/>
        <v>0</v>
      </c>
      <c r="U15">
        <f t="shared" si="3"/>
        <v>0</v>
      </c>
      <c r="V15">
        <f t="shared" si="3"/>
        <v>0</v>
      </c>
      <c r="W15">
        <f t="shared" si="3"/>
        <v>0</v>
      </c>
      <c r="X15">
        <f t="shared" si="3"/>
        <v>0</v>
      </c>
      <c r="Y15">
        <f t="shared" si="3"/>
        <v>0</v>
      </c>
      <c r="Z15">
        <f t="shared" si="3"/>
        <v>0</v>
      </c>
      <c r="AA15">
        <f t="shared" si="3"/>
        <v>0</v>
      </c>
      <c r="AB15">
        <f t="shared" si="3"/>
        <v>0</v>
      </c>
      <c r="AC15">
        <f t="shared" si="3"/>
        <v>0</v>
      </c>
      <c r="AD15">
        <f t="shared" si="3"/>
        <v>0</v>
      </c>
      <c r="AE15">
        <f t="shared" si="3"/>
        <v>0</v>
      </c>
      <c r="AF15">
        <f t="shared" si="3"/>
        <v>0</v>
      </c>
      <c r="AG15">
        <f t="shared" si="3"/>
        <v>0</v>
      </c>
      <c r="AH15">
        <f t="shared" si="3"/>
        <v>0</v>
      </c>
      <c r="AI15">
        <f t="shared" si="3"/>
        <v>0</v>
      </c>
      <c r="AJ15">
        <f t="shared" si="3"/>
        <v>0</v>
      </c>
      <c r="AK15">
        <f t="shared" si="3"/>
        <v>0</v>
      </c>
      <c r="AL15">
        <f t="shared" si="3"/>
        <v>0</v>
      </c>
      <c r="AM15">
        <f t="shared" si="3"/>
        <v>0</v>
      </c>
      <c r="AN15">
        <f t="shared" si="3"/>
        <v>0</v>
      </c>
      <c r="AO15">
        <f t="shared" si="3"/>
        <v>0</v>
      </c>
      <c r="AP15">
        <f t="shared" si="3"/>
        <v>0</v>
      </c>
      <c r="AQ15">
        <f t="shared" si="3"/>
        <v>0</v>
      </c>
      <c r="AR15">
        <f t="shared" si="3"/>
        <v>0</v>
      </c>
      <c r="AS15">
        <f t="shared" si="3"/>
        <v>0</v>
      </c>
      <c r="AT15">
        <f t="shared" si="3"/>
        <v>0</v>
      </c>
      <c r="AU15">
        <f t="shared" si="3"/>
        <v>0</v>
      </c>
      <c r="AV15">
        <f t="shared" si="3"/>
        <v>0</v>
      </c>
      <c r="AW15">
        <f t="shared" si="3"/>
        <v>0</v>
      </c>
      <c r="AX15">
        <f t="shared" si="3"/>
        <v>0</v>
      </c>
      <c r="AY15">
        <f t="shared" si="3"/>
        <v>0</v>
      </c>
      <c r="AZ15">
        <f t="shared" si="3"/>
        <v>0</v>
      </c>
      <c r="BA15">
        <f t="shared" si="3"/>
        <v>0</v>
      </c>
      <c r="BB15">
        <f t="shared" si="3"/>
        <v>0</v>
      </c>
      <c r="BC15">
        <f t="shared" si="3"/>
        <v>0</v>
      </c>
      <c r="BD15">
        <f t="shared" si="3"/>
        <v>0</v>
      </c>
      <c r="BE15">
        <f t="shared" si="3"/>
        <v>0</v>
      </c>
      <c r="BF15">
        <f t="shared" si="3"/>
        <v>0</v>
      </c>
      <c r="BG15">
        <f t="shared" si="3"/>
        <v>0</v>
      </c>
      <c r="BH15">
        <f t="shared" si="3"/>
        <v>0</v>
      </c>
      <c r="BI15">
        <f t="shared" si="3"/>
        <v>0</v>
      </c>
      <c r="BJ15">
        <f t="shared" si="3"/>
        <v>0</v>
      </c>
      <c r="BK15">
        <f t="shared" si="3"/>
        <v>0</v>
      </c>
      <c r="BL15">
        <f t="shared" si="3"/>
        <v>0</v>
      </c>
      <c r="BM15">
        <f t="shared" si="3"/>
        <v>0</v>
      </c>
      <c r="BN15">
        <f t="shared" si="3"/>
        <v>0</v>
      </c>
      <c r="BO15">
        <f t="shared" ref="BO15:DZ15" si="4">BO13-BO14</f>
        <v>0</v>
      </c>
      <c r="BP15">
        <f t="shared" si="4"/>
        <v>0</v>
      </c>
      <c r="BQ15">
        <f t="shared" si="4"/>
        <v>0</v>
      </c>
      <c r="BR15">
        <f t="shared" si="4"/>
        <v>0</v>
      </c>
      <c r="BS15">
        <f t="shared" si="4"/>
        <v>0</v>
      </c>
      <c r="BT15">
        <f t="shared" si="4"/>
        <v>0</v>
      </c>
      <c r="BU15">
        <f t="shared" si="4"/>
        <v>0</v>
      </c>
      <c r="BV15">
        <f t="shared" si="4"/>
        <v>0</v>
      </c>
      <c r="BW15">
        <f t="shared" si="4"/>
        <v>0</v>
      </c>
      <c r="BX15">
        <f t="shared" si="4"/>
        <v>0</v>
      </c>
      <c r="BY15">
        <f t="shared" si="4"/>
        <v>0</v>
      </c>
      <c r="BZ15">
        <f t="shared" si="4"/>
        <v>0</v>
      </c>
      <c r="CA15">
        <f t="shared" si="4"/>
        <v>0</v>
      </c>
      <c r="CB15">
        <f t="shared" si="4"/>
        <v>0</v>
      </c>
      <c r="CC15">
        <f t="shared" si="4"/>
        <v>0</v>
      </c>
      <c r="CD15">
        <f t="shared" si="4"/>
        <v>0</v>
      </c>
      <c r="CE15">
        <f t="shared" si="4"/>
        <v>0</v>
      </c>
      <c r="CF15">
        <f t="shared" si="4"/>
        <v>0</v>
      </c>
      <c r="CG15">
        <f t="shared" si="4"/>
        <v>0</v>
      </c>
      <c r="CH15">
        <f t="shared" si="4"/>
        <v>0</v>
      </c>
      <c r="CI15">
        <f t="shared" si="4"/>
        <v>0</v>
      </c>
      <c r="CJ15">
        <f t="shared" si="4"/>
        <v>0</v>
      </c>
      <c r="CK15">
        <f t="shared" si="4"/>
        <v>0</v>
      </c>
      <c r="CL15">
        <f t="shared" si="4"/>
        <v>0</v>
      </c>
      <c r="CM15">
        <f t="shared" si="4"/>
        <v>0</v>
      </c>
      <c r="CN15">
        <f t="shared" si="4"/>
        <v>0</v>
      </c>
      <c r="CO15">
        <f t="shared" si="4"/>
        <v>0</v>
      </c>
      <c r="CP15">
        <f t="shared" si="4"/>
        <v>0</v>
      </c>
      <c r="CQ15">
        <f t="shared" si="4"/>
        <v>0</v>
      </c>
      <c r="CR15">
        <f t="shared" si="4"/>
        <v>0</v>
      </c>
      <c r="CS15">
        <f t="shared" si="4"/>
        <v>0</v>
      </c>
      <c r="CT15">
        <f t="shared" si="4"/>
        <v>0</v>
      </c>
      <c r="CU15">
        <f t="shared" si="4"/>
        <v>0</v>
      </c>
      <c r="CV15">
        <f t="shared" si="4"/>
        <v>0</v>
      </c>
      <c r="CW15">
        <f t="shared" si="4"/>
        <v>0</v>
      </c>
      <c r="CX15">
        <f t="shared" si="4"/>
        <v>0</v>
      </c>
      <c r="CY15">
        <f t="shared" si="4"/>
        <v>0</v>
      </c>
      <c r="CZ15">
        <f t="shared" si="4"/>
        <v>0</v>
      </c>
      <c r="DA15">
        <f t="shared" si="4"/>
        <v>0</v>
      </c>
      <c r="DB15">
        <f t="shared" si="4"/>
        <v>0</v>
      </c>
      <c r="DC15">
        <f t="shared" si="4"/>
        <v>0</v>
      </c>
      <c r="DD15">
        <f t="shared" si="4"/>
        <v>0</v>
      </c>
      <c r="DE15">
        <f t="shared" si="4"/>
        <v>0</v>
      </c>
      <c r="DF15">
        <f t="shared" si="4"/>
        <v>0</v>
      </c>
      <c r="DG15">
        <f t="shared" si="4"/>
        <v>0</v>
      </c>
      <c r="DH15">
        <f t="shared" si="4"/>
        <v>0</v>
      </c>
      <c r="DI15">
        <f t="shared" si="4"/>
        <v>0</v>
      </c>
      <c r="DJ15">
        <f t="shared" si="4"/>
        <v>0</v>
      </c>
      <c r="DK15">
        <f t="shared" si="4"/>
        <v>0</v>
      </c>
      <c r="DL15">
        <f t="shared" si="4"/>
        <v>0</v>
      </c>
      <c r="DM15">
        <f t="shared" si="4"/>
        <v>0</v>
      </c>
      <c r="DN15">
        <f t="shared" si="4"/>
        <v>0</v>
      </c>
      <c r="DO15">
        <f t="shared" si="4"/>
        <v>0</v>
      </c>
      <c r="DP15">
        <f t="shared" si="4"/>
        <v>0</v>
      </c>
      <c r="DQ15">
        <f t="shared" si="4"/>
        <v>0</v>
      </c>
      <c r="DR15">
        <f t="shared" si="4"/>
        <v>0</v>
      </c>
      <c r="DS15">
        <f t="shared" si="4"/>
        <v>0</v>
      </c>
      <c r="DT15">
        <f t="shared" si="4"/>
        <v>0</v>
      </c>
      <c r="DU15">
        <f t="shared" si="4"/>
        <v>0</v>
      </c>
      <c r="DV15">
        <f t="shared" si="4"/>
        <v>0</v>
      </c>
      <c r="DW15">
        <f t="shared" si="4"/>
        <v>0</v>
      </c>
      <c r="DX15">
        <f t="shared" si="4"/>
        <v>0</v>
      </c>
      <c r="DY15">
        <f t="shared" si="4"/>
        <v>0</v>
      </c>
      <c r="DZ15">
        <f t="shared" si="4"/>
        <v>0</v>
      </c>
      <c r="EA15">
        <f t="shared" ref="EA15:FG15" si="5">EA13-EA14</f>
        <v>0</v>
      </c>
      <c r="EB15">
        <f t="shared" si="5"/>
        <v>0</v>
      </c>
      <c r="EC15">
        <f t="shared" si="5"/>
        <v>0</v>
      </c>
      <c r="ED15">
        <f t="shared" si="5"/>
        <v>0</v>
      </c>
      <c r="EE15">
        <f t="shared" si="5"/>
        <v>0</v>
      </c>
      <c r="EF15">
        <f t="shared" si="5"/>
        <v>0</v>
      </c>
      <c r="EG15">
        <f t="shared" si="5"/>
        <v>0</v>
      </c>
      <c r="EH15">
        <f t="shared" si="5"/>
        <v>0</v>
      </c>
      <c r="EI15">
        <f t="shared" si="5"/>
        <v>0</v>
      </c>
      <c r="EJ15">
        <f t="shared" si="5"/>
        <v>0</v>
      </c>
      <c r="EK15">
        <f t="shared" si="5"/>
        <v>0</v>
      </c>
      <c r="EL15">
        <f t="shared" si="5"/>
        <v>0</v>
      </c>
      <c r="EM15">
        <f t="shared" si="5"/>
        <v>0</v>
      </c>
      <c r="EN15">
        <f t="shared" si="5"/>
        <v>0</v>
      </c>
      <c r="EO15">
        <f t="shared" si="5"/>
        <v>0</v>
      </c>
      <c r="EP15">
        <f t="shared" si="5"/>
        <v>0</v>
      </c>
      <c r="EQ15">
        <f t="shared" si="5"/>
        <v>0</v>
      </c>
      <c r="ER15">
        <f t="shared" si="5"/>
        <v>0</v>
      </c>
      <c r="ES15">
        <f t="shared" si="5"/>
        <v>0</v>
      </c>
      <c r="ET15">
        <f t="shared" si="5"/>
        <v>0</v>
      </c>
      <c r="EU15">
        <f t="shared" si="5"/>
        <v>0</v>
      </c>
      <c r="EV15">
        <f t="shared" si="5"/>
        <v>0</v>
      </c>
      <c r="EW15">
        <f t="shared" si="5"/>
        <v>0</v>
      </c>
      <c r="EX15">
        <f t="shared" si="5"/>
        <v>0</v>
      </c>
      <c r="EY15">
        <f t="shared" si="5"/>
        <v>0</v>
      </c>
      <c r="EZ15">
        <f t="shared" si="5"/>
        <v>0</v>
      </c>
      <c r="FA15">
        <f t="shared" si="5"/>
        <v>0</v>
      </c>
      <c r="FB15">
        <f t="shared" si="5"/>
        <v>0</v>
      </c>
      <c r="FC15">
        <f t="shared" si="5"/>
        <v>0</v>
      </c>
      <c r="FD15">
        <f t="shared" si="5"/>
        <v>0</v>
      </c>
      <c r="FE15">
        <f t="shared" si="5"/>
        <v>0</v>
      </c>
      <c r="FF15">
        <f t="shared" si="5"/>
        <v>0</v>
      </c>
      <c r="FG15">
        <f t="shared" si="5"/>
        <v>-6613977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0"/>
  <sheetViews>
    <sheetView topLeftCell="ER1" zoomScale="115" zoomScaleNormal="115" workbookViewId="0">
      <selection activeCell="FB10" sqref="FB10"/>
    </sheetView>
  </sheetViews>
  <sheetFormatPr defaultRowHeight="15" x14ac:dyDescent="0.25"/>
  <cols>
    <col min="1" max="1" width="43.140625" customWidth="1"/>
    <col min="2" max="2" width="10" bestFit="1" customWidth="1"/>
    <col min="128" max="128" width="13.28515625" customWidth="1"/>
  </cols>
  <sheetData>
    <row r="1" spans="1:163" x14ac:dyDescent="0.25">
      <c r="A1" s="12" t="s">
        <v>538</v>
      </c>
      <c r="B1" s="12" t="s">
        <v>539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4"/>
    </row>
    <row r="2" spans="1:163" x14ac:dyDescent="0.25">
      <c r="A2" s="12" t="s">
        <v>540</v>
      </c>
      <c r="B2" s="12" t="s">
        <v>341</v>
      </c>
      <c r="C2" s="15" t="s">
        <v>541</v>
      </c>
      <c r="D2" s="15" t="s">
        <v>542</v>
      </c>
      <c r="E2" s="15" t="s">
        <v>309</v>
      </c>
      <c r="F2" s="15" t="s">
        <v>543</v>
      </c>
      <c r="G2" s="15" t="s">
        <v>337</v>
      </c>
      <c r="H2" s="15" t="s">
        <v>252</v>
      </c>
      <c r="I2" s="15" t="s">
        <v>324</v>
      </c>
      <c r="J2" s="15" t="s">
        <v>544</v>
      </c>
      <c r="K2" s="15" t="s">
        <v>545</v>
      </c>
      <c r="L2" s="15" t="s">
        <v>210</v>
      </c>
      <c r="M2" s="15" t="s">
        <v>279</v>
      </c>
      <c r="N2" s="15" t="s">
        <v>325</v>
      </c>
      <c r="O2" s="15" t="s">
        <v>280</v>
      </c>
      <c r="P2" s="15" t="s">
        <v>345</v>
      </c>
      <c r="Q2" s="15" t="s">
        <v>239</v>
      </c>
      <c r="R2" s="15" t="s">
        <v>310</v>
      </c>
      <c r="S2" s="15" t="s">
        <v>327</v>
      </c>
      <c r="T2" s="15" t="s">
        <v>546</v>
      </c>
      <c r="U2" s="15" t="s">
        <v>311</v>
      </c>
      <c r="V2" s="15" t="s">
        <v>253</v>
      </c>
      <c r="W2" s="15" t="s">
        <v>254</v>
      </c>
      <c r="X2" s="15" t="s">
        <v>226</v>
      </c>
      <c r="Y2" s="15" t="s">
        <v>382</v>
      </c>
      <c r="Z2" s="15" t="s">
        <v>246</v>
      </c>
      <c r="AA2" s="15" t="s">
        <v>305</v>
      </c>
      <c r="AB2" s="15" t="s">
        <v>547</v>
      </c>
      <c r="AC2" s="15" t="s">
        <v>255</v>
      </c>
      <c r="AD2" s="15" t="s">
        <v>214</v>
      </c>
      <c r="AE2" s="15" t="s">
        <v>349</v>
      </c>
      <c r="AF2" s="15" t="s">
        <v>348</v>
      </c>
      <c r="AG2" s="15" t="s">
        <v>548</v>
      </c>
      <c r="AH2" s="15" t="s">
        <v>549</v>
      </c>
      <c r="AI2" s="15" t="s">
        <v>256</v>
      </c>
      <c r="AJ2" s="15" t="s">
        <v>264</v>
      </c>
      <c r="AK2" s="15" t="s">
        <v>550</v>
      </c>
      <c r="AL2" s="15" t="s">
        <v>281</v>
      </c>
      <c r="AM2" s="15" t="s">
        <v>282</v>
      </c>
      <c r="AN2" s="15" t="s">
        <v>287</v>
      </c>
      <c r="AO2" s="15" t="s">
        <v>283</v>
      </c>
      <c r="AP2" s="15" t="s">
        <v>272</v>
      </c>
      <c r="AQ2" s="15" t="s">
        <v>551</v>
      </c>
      <c r="AR2" s="15" t="s">
        <v>257</v>
      </c>
      <c r="AS2" s="15" t="s">
        <v>340</v>
      </c>
      <c r="AT2" s="15" t="s">
        <v>552</v>
      </c>
      <c r="AU2" s="15" t="s">
        <v>302</v>
      </c>
      <c r="AV2" s="15" t="s">
        <v>284</v>
      </c>
      <c r="AW2" s="15" t="s">
        <v>363</v>
      </c>
      <c r="AX2" s="15" t="s">
        <v>553</v>
      </c>
      <c r="AY2" s="15" t="s">
        <v>285</v>
      </c>
      <c r="AZ2" s="15" t="s">
        <v>286</v>
      </c>
      <c r="BA2" s="15" t="s">
        <v>554</v>
      </c>
      <c r="BB2" s="15" t="s">
        <v>555</v>
      </c>
      <c r="BC2" s="15" t="s">
        <v>304</v>
      </c>
      <c r="BD2" s="15" t="s">
        <v>326</v>
      </c>
      <c r="BE2" s="15" t="s">
        <v>351</v>
      </c>
      <c r="BF2" s="15" t="s">
        <v>556</v>
      </c>
      <c r="BG2" s="15" t="s">
        <v>288</v>
      </c>
      <c r="BH2" s="15" t="s">
        <v>265</v>
      </c>
      <c r="BI2" s="15" t="s">
        <v>216</v>
      </c>
      <c r="BJ2" s="15" t="s">
        <v>266</v>
      </c>
      <c r="BK2" s="15" t="s">
        <v>312</v>
      </c>
      <c r="BL2" s="15" t="s">
        <v>557</v>
      </c>
      <c r="BM2" s="15" t="s">
        <v>289</v>
      </c>
      <c r="BN2" s="15" t="s">
        <v>228</v>
      </c>
      <c r="BO2" s="15" t="s">
        <v>558</v>
      </c>
      <c r="BP2" s="15" t="s">
        <v>240</v>
      </c>
      <c r="BQ2" s="15" t="s">
        <v>290</v>
      </c>
      <c r="BR2" s="15" t="s">
        <v>328</v>
      </c>
      <c r="BS2" s="15" t="s">
        <v>559</v>
      </c>
      <c r="BT2" s="15" t="s">
        <v>560</v>
      </c>
      <c r="BU2" s="15" t="s">
        <v>330</v>
      </c>
      <c r="BV2" s="15" t="s">
        <v>291</v>
      </c>
      <c r="BW2" s="15" t="s">
        <v>273</v>
      </c>
      <c r="BX2" s="15" t="s">
        <v>331</v>
      </c>
      <c r="BY2" s="15" t="s">
        <v>218</v>
      </c>
      <c r="BZ2" s="15" t="s">
        <v>320</v>
      </c>
      <c r="CA2" s="15" t="s">
        <v>364</v>
      </c>
      <c r="CB2" s="15" t="s">
        <v>321</v>
      </c>
      <c r="CC2" s="15" t="s">
        <v>227</v>
      </c>
      <c r="CD2" s="15" t="s">
        <v>219</v>
      </c>
      <c r="CE2" s="15" t="s">
        <v>561</v>
      </c>
      <c r="CF2" s="15" t="s">
        <v>332</v>
      </c>
      <c r="CG2" s="15" t="s">
        <v>562</v>
      </c>
      <c r="CH2" s="15" t="s">
        <v>563</v>
      </c>
      <c r="CI2" s="15" t="s">
        <v>564</v>
      </c>
      <c r="CJ2" s="15" t="s">
        <v>243</v>
      </c>
      <c r="CK2" s="15" t="s">
        <v>293</v>
      </c>
      <c r="CL2" s="15" t="s">
        <v>294</v>
      </c>
      <c r="CM2" s="15" t="s">
        <v>292</v>
      </c>
      <c r="CN2" s="15" t="s">
        <v>565</v>
      </c>
      <c r="CO2" s="15" t="s">
        <v>566</v>
      </c>
      <c r="CP2" s="15" t="s">
        <v>249</v>
      </c>
      <c r="CQ2" s="15" t="s">
        <v>567</v>
      </c>
      <c r="CR2" s="15" t="s">
        <v>295</v>
      </c>
      <c r="CS2" s="15" t="s">
        <v>568</v>
      </c>
      <c r="CT2" s="15" t="s">
        <v>569</v>
      </c>
      <c r="CU2" s="15" t="s">
        <v>221</v>
      </c>
      <c r="CV2" s="15" t="s">
        <v>371</v>
      </c>
      <c r="CW2" s="15" t="s">
        <v>231</v>
      </c>
      <c r="CX2" s="15" t="s">
        <v>383</v>
      </c>
      <c r="CY2" s="15" t="s">
        <v>354</v>
      </c>
      <c r="CZ2" s="15" t="s">
        <v>267</v>
      </c>
      <c r="DA2" s="15" t="s">
        <v>296</v>
      </c>
      <c r="DB2" s="15" t="s">
        <v>570</v>
      </c>
      <c r="DC2" s="15" t="s">
        <v>571</v>
      </c>
      <c r="DD2" s="15" t="s">
        <v>306</v>
      </c>
      <c r="DE2" s="15" t="s">
        <v>241</v>
      </c>
      <c r="DF2" s="15" t="s">
        <v>211</v>
      </c>
      <c r="DG2" s="15" t="s">
        <v>572</v>
      </c>
      <c r="DH2" s="15" t="s">
        <v>573</v>
      </c>
      <c r="DI2" s="15" t="s">
        <v>574</v>
      </c>
      <c r="DJ2" s="15" t="s">
        <v>333</v>
      </c>
      <c r="DK2" s="15" t="s">
        <v>575</v>
      </c>
      <c r="DL2" s="15" t="s">
        <v>576</v>
      </c>
      <c r="DM2" s="15" t="s">
        <v>577</v>
      </c>
      <c r="DN2" s="15" t="s">
        <v>578</v>
      </c>
      <c r="DO2" s="15" t="s">
        <v>579</v>
      </c>
      <c r="DP2" s="15" t="s">
        <v>242</v>
      </c>
      <c r="DQ2" s="15" t="s">
        <v>268</v>
      </c>
      <c r="DR2" s="15" t="s">
        <v>259</v>
      </c>
      <c r="DS2" s="15" t="s">
        <v>232</v>
      </c>
      <c r="DT2" s="15" t="s">
        <v>297</v>
      </c>
      <c r="DU2" s="15" t="s">
        <v>580</v>
      </c>
      <c r="DV2" s="15" t="s">
        <v>298</v>
      </c>
      <c r="DW2" s="15" t="s">
        <v>258</v>
      </c>
      <c r="DX2" s="15" t="s">
        <v>334</v>
      </c>
      <c r="DY2" s="15" t="s">
        <v>313</v>
      </c>
      <c r="DZ2" s="15" t="s">
        <v>314</v>
      </c>
      <c r="EA2" s="15" t="s">
        <v>335</v>
      </c>
      <c r="EB2" s="15" t="s">
        <v>581</v>
      </c>
      <c r="EC2" s="15" t="s">
        <v>355</v>
      </c>
      <c r="ED2" s="15" t="s">
        <v>233</v>
      </c>
      <c r="EE2" s="15" t="s">
        <v>269</v>
      </c>
      <c r="EF2" s="15" t="s">
        <v>582</v>
      </c>
      <c r="EG2" s="15" t="s">
        <v>299</v>
      </c>
      <c r="EH2" s="15" t="s">
        <v>301</v>
      </c>
      <c r="EI2" s="15" t="s">
        <v>303</v>
      </c>
      <c r="EJ2" s="15" t="s">
        <v>583</v>
      </c>
      <c r="EK2" s="15" t="s">
        <v>356</v>
      </c>
      <c r="EL2" s="15" t="s">
        <v>234</v>
      </c>
      <c r="EM2" s="15" t="s">
        <v>584</v>
      </c>
      <c r="EN2" s="15" t="s">
        <v>585</v>
      </c>
      <c r="EO2" s="15" t="s">
        <v>276</v>
      </c>
      <c r="EP2" s="15" t="s">
        <v>342</v>
      </c>
      <c r="EQ2" s="15" t="s">
        <v>336</v>
      </c>
      <c r="ER2" s="15" t="s">
        <v>222</v>
      </c>
      <c r="ES2" s="15" t="s">
        <v>374</v>
      </c>
      <c r="ET2" s="15" t="s">
        <v>315</v>
      </c>
      <c r="EU2" s="15" t="s">
        <v>260</v>
      </c>
      <c r="EV2" s="15" t="s">
        <v>247</v>
      </c>
      <c r="EW2" s="15" t="s">
        <v>586</v>
      </c>
      <c r="EX2" s="15" t="s">
        <v>261</v>
      </c>
      <c r="EY2" s="15" t="s">
        <v>235</v>
      </c>
      <c r="EZ2" s="15" t="s">
        <v>587</v>
      </c>
      <c r="FA2" s="15" t="s">
        <v>588</v>
      </c>
      <c r="FB2" s="15" t="s">
        <v>589</v>
      </c>
      <c r="FC2" s="15" t="s">
        <v>384</v>
      </c>
      <c r="FD2" s="15" t="s">
        <v>378</v>
      </c>
      <c r="FE2" s="15" t="s">
        <v>379</v>
      </c>
      <c r="FF2" s="16" t="s">
        <v>590</v>
      </c>
      <c r="FG2" t="s">
        <v>194</v>
      </c>
    </row>
    <row r="3" spans="1:163" x14ac:dyDescent="0.25">
      <c r="A3" s="12" t="s">
        <v>591</v>
      </c>
      <c r="B3" s="17"/>
      <c r="C3" s="18"/>
      <c r="D3" s="18"/>
      <c r="E3" s="18"/>
      <c r="F3" s="18"/>
      <c r="G3" s="18"/>
      <c r="H3" s="18"/>
      <c r="I3" s="18"/>
      <c r="J3" s="18">
        <v>19605</v>
      </c>
      <c r="K3" s="18"/>
      <c r="L3" s="18"/>
      <c r="M3" s="18"/>
      <c r="N3" s="18"/>
      <c r="O3" s="18"/>
      <c r="P3" s="18"/>
      <c r="Q3" s="18"/>
      <c r="R3" s="18">
        <v>3254</v>
      </c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>
        <v>7131</v>
      </c>
      <c r="AO3" s="18"/>
      <c r="AP3" s="18"/>
      <c r="AQ3" s="18"/>
      <c r="AR3" s="18"/>
      <c r="AS3" s="18"/>
      <c r="AT3" s="18"/>
      <c r="AU3" s="18">
        <v>7822</v>
      </c>
      <c r="AV3" s="18"/>
      <c r="AW3" s="18"/>
      <c r="AX3" s="18">
        <v>18384</v>
      </c>
      <c r="AY3" s="18"/>
      <c r="AZ3" s="18"/>
      <c r="BA3" s="18">
        <v>15025</v>
      </c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>
        <v>22164</v>
      </c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>
        <v>3304</v>
      </c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>
        <v>37884</v>
      </c>
      <c r="DC3" s="18">
        <v>18279</v>
      </c>
      <c r="DD3" s="18"/>
      <c r="DE3" s="18"/>
      <c r="DF3" s="18"/>
      <c r="DG3" s="18">
        <v>3730</v>
      </c>
      <c r="DH3" s="18">
        <v>3304</v>
      </c>
      <c r="DI3" s="18">
        <v>15130</v>
      </c>
      <c r="DJ3" s="18"/>
      <c r="DK3" s="18"/>
      <c r="DL3" s="18"/>
      <c r="DM3" s="18"/>
      <c r="DN3" s="18"/>
      <c r="DO3" s="18">
        <v>22164</v>
      </c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>
        <v>177</v>
      </c>
      <c r="EH3" s="18"/>
      <c r="EI3" s="18"/>
      <c r="EJ3" s="18"/>
      <c r="EK3" s="18"/>
      <c r="EL3" s="18">
        <v>355</v>
      </c>
      <c r="EM3" s="18"/>
      <c r="EN3" s="18"/>
      <c r="EO3" s="18"/>
      <c r="EP3" s="18"/>
      <c r="EQ3" s="18"/>
      <c r="ER3" s="18"/>
      <c r="ES3" s="18"/>
      <c r="ET3" s="18">
        <v>15025</v>
      </c>
      <c r="EU3" s="18"/>
      <c r="EV3" s="18">
        <v>3730</v>
      </c>
      <c r="EW3" s="18"/>
      <c r="EX3" s="18"/>
      <c r="EY3" s="18">
        <v>19250</v>
      </c>
      <c r="EZ3" s="18">
        <v>60048</v>
      </c>
      <c r="FA3" s="18"/>
      <c r="FB3" s="18"/>
      <c r="FC3" s="18"/>
      <c r="FD3" s="18"/>
      <c r="FE3" s="18"/>
      <c r="FF3" s="19">
        <v>295765</v>
      </c>
      <c r="FG3" t="s">
        <v>98</v>
      </c>
    </row>
    <row r="4" spans="1:163" x14ac:dyDescent="0.25">
      <c r="A4" s="20" t="s">
        <v>592</v>
      </c>
      <c r="B4" s="21">
        <f>SUM(IEA_big_bal!B3)</f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>
        <v>3</v>
      </c>
      <c r="AY4" s="11"/>
      <c r="AZ4" s="11"/>
      <c r="BA4" s="11">
        <v>1</v>
      </c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>
        <v>2</v>
      </c>
      <c r="BP4" s="11"/>
      <c r="BQ4" s="11"/>
      <c r="BR4" s="11"/>
      <c r="BS4" s="11"/>
      <c r="BT4" s="11"/>
      <c r="BU4" s="11"/>
      <c r="BV4" s="11">
        <v>2</v>
      </c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>
        <v>1</v>
      </c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>
        <v>1</v>
      </c>
      <c r="DC4" s="11">
        <v>1</v>
      </c>
      <c r="DD4" s="11"/>
      <c r="DE4" s="11"/>
      <c r="DF4" s="11"/>
      <c r="DG4" s="11"/>
      <c r="DH4" s="11"/>
      <c r="DI4" s="11">
        <v>2</v>
      </c>
      <c r="DJ4" s="11"/>
      <c r="DK4" s="11"/>
      <c r="DL4" s="11"/>
      <c r="DM4" s="11"/>
      <c r="DN4" s="11"/>
      <c r="DO4" s="11">
        <v>2</v>
      </c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>
        <v>3</v>
      </c>
      <c r="FA4" s="11"/>
      <c r="FB4" s="11"/>
      <c r="FC4" s="11"/>
      <c r="FD4" s="11"/>
      <c r="FE4" s="11"/>
      <c r="FF4" s="22">
        <v>18</v>
      </c>
      <c r="FG4" t="s">
        <v>98</v>
      </c>
    </row>
    <row r="5" spans="1:163" x14ac:dyDescent="0.25">
      <c r="A5" s="20" t="s">
        <v>593</v>
      </c>
      <c r="B5" s="21"/>
      <c r="C5" s="11">
        <v>12</v>
      </c>
      <c r="D5" s="11"/>
      <c r="E5" s="11"/>
      <c r="F5" s="11"/>
      <c r="G5" s="11"/>
      <c r="H5" s="11"/>
      <c r="I5" s="11"/>
      <c r="J5" s="11">
        <v>1157</v>
      </c>
      <c r="K5" s="11">
        <v>30</v>
      </c>
      <c r="L5" s="11">
        <v>1025</v>
      </c>
      <c r="M5" s="11">
        <v>627</v>
      </c>
      <c r="N5" s="11"/>
      <c r="O5" s="11">
        <v>528</v>
      </c>
      <c r="P5" s="11"/>
      <c r="Q5" s="11"/>
      <c r="R5" s="11">
        <v>19</v>
      </c>
      <c r="S5" s="11"/>
      <c r="T5" s="11"/>
      <c r="U5" s="11">
        <v>11</v>
      </c>
      <c r="V5" s="11"/>
      <c r="W5" s="11">
        <v>439</v>
      </c>
      <c r="X5" s="11"/>
      <c r="Y5" s="11"/>
      <c r="Z5" s="11">
        <v>777</v>
      </c>
      <c r="AA5" s="11">
        <v>229</v>
      </c>
      <c r="AB5" s="11">
        <v>78</v>
      </c>
      <c r="AC5" s="11"/>
      <c r="AD5" s="11"/>
      <c r="AE5" s="11"/>
      <c r="AF5" s="11"/>
      <c r="AG5" s="11"/>
      <c r="AH5" s="11"/>
      <c r="AI5" s="11"/>
      <c r="AJ5" s="11"/>
      <c r="AK5" s="11"/>
      <c r="AL5" s="11">
        <v>52</v>
      </c>
      <c r="AM5" s="11">
        <v>930</v>
      </c>
      <c r="AN5" s="11">
        <v>21188</v>
      </c>
      <c r="AO5" s="11">
        <v>349</v>
      </c>
      <c r="AP5" s="11"/>
      <c r="AQ5" s="11"/>
      <c r="AR5" s="11"/>
      <c r="AS5" s="11"/>
      <c r="AT5" s="11"/>
      <c r="AU5" s="11">
        <v>803</v>
      </c>
      <c r="AV5" s="11">
        <v>15</v>
      </c>
      <c r="AW5" s="11"/>
      <c r="AX5" s="11">
        <v>37825</v>
      </c>
      <c r="AY5" s="11">
        <v>133</v>
      </c>
      <c r="AZ5" s="11">
        <v>1130</v>
      </c>
      <c r="BA5" s="11">
        <v>168</v>
      </c>
      <c r="BB5" s="11"/>
      <c r="BC5" s="11">
        <v>5857</v>
      </c>
      <c r="BD5" s="11"/>
      <c r="BE5" s="11"/>
      <c r="BF5" s="11"/>
      <c r="BG5" s="11">
        <v>207</v>
      </c>
      <c r="BH5" s="11"/>
      <c r="BI5" s="11">
        <v>78</v>
      </c>
      <c r="BJ5" s="11"/>
      <c r="BK5" s="11">
        <v>36</v>
      </c>
      <c r="BL5" s="11"/>
      <c r="BM5" s="11">
        <v>213</v>
      </c>
      <c r="BN5" s="11"/>
      <c r="BO5" s="11">
        <v>51281</v>
      </c>
      <c r="BP5" s="11">
        <v>836</v>
      </c>
      <c r="BQ5" s="11">
        <v>202</v>
      </c>
      <c r="BR5" s="11">
        <v>22</v>
      </c>
      <c r="BS5" s="11"/>
      <c r="BT5" s="11"/>
      <c r="BU5" s="11">
        <v>32</v>
      </c>
      <c r="BV5" s="11">
        <v>3404</v>
      </c>
      <c r="BW5" s="11"/>
      <c r="BX5" s="11">
        <v>8</v>
      </c>
      <c r="BY5" s="11"/>
      <c r="BZ5" s="11"/>
      <c r="CA5" s="11"/>
      <c r="CB5" s="11"/>
      <c r="CC5" s="11"/>
      <c r="CD5" s="11">
        <v>611</v>
      </c>
      <c r="CE5" s="11"/>
      <c r="CF5" s="11"/>
      <c r="CG5" s="11">
        <v>439</v>
      </c>
      <c r="CH5" s="11"/>
      <c r="CI5" s="11"/>
      <c r="CJ5" s="11"/>
      <c r="CK5" s="11">
        <v>36</v>
      </c>
      <c r="CL5" s="11">
        <v>56</v>
      </c>
      <c r="CM5" s="11">
        <v>106</v>
      </c>
      <c r="CN5" s="11">
        <v>3</v>
      </c>
      <c r="CO5" s="11"/>
      <c r="CP5" s="11">
        <v>108</v>
      </c>
      <c r="CQ5" s="11"/>
      <c r="CR5" s="11">
        <v>3</v>
      </c>
      <c r="CS5" s="11"/>
      <c r="CT5" s="11"/>
      <c r="CU5" s="11"/>
      <c r="CV5" s="11"/>
      <c r="CW5" s="11">
        <v>8</v>
      </c>
      <c r="CX5" s="11"/>
      <c r="CY5" s="11"/>
      <c r="CZ5" s="11"/>
      <c r="DA5" s="11">
        <v>1036</v>
      </c>
      <c r="DB5" s="11">
        <v>1988</v>
      </c>
      <c r="DC5" s="11">
        <v>272</v>
      </c>
      <c r="DD5" s="11">
        <v>12</v>
      </c>
      <c r="DE5" s="11"/>
      <c r="DF5" s="11">
        <v>251</v>
      </c>
      <c r="DG5" s="11">
        <v>11498</v>
      </c>
      <c r="DH5" s="11">
        <v>1919</v>
      </c>
      <c r="DI5" s="11">
        <v>38132</v>
      </c>
      <c r="DJ5" s="11"/>
      <c r="DK5" s="11">
        <v>22</v>
      </c>
      <c r="DL5" s="11">
        <v>9</v>
      </c>
      <c r="DM5" s="11"/>
      <c r="DN5" s="11"/>
      <c r="DO5" s="11">
        <v>51549</v>
      </c>
      <c r="DP5" s="11"/>
      <c r="DQ5" s="11"/>
      <c r="DR5" s="11"/>
      <c r="DS5" s="11"/>
      <c r="DT5" s="11">
        <v>451</v>
      </c>
      <c r="DU5" s="11"/>
      <c r="DV5" s="11">
        <v>161</v>
      </c>
      <c r="DW5" s="11"/>
      <c r="DX5" s="11"/>
      <c r="DY5" s="11">
        <v>9</v>
      </c>
      <c r="DZ5" s="11"/>
      <c r="EA5" s="11"/>
      <c r="EB5" s="11"/>
      <c r="EC5" s="11"/>
      <c r="ED5" s="11"/>
      <c r="EE5" s="11"/>
      <c r="EF5" s="11"/>
      <c r="EG5" s="11">
        <v>113</v>
      </c>
      <c r="EH5" s="11">
        <v>128</v>
      </c>
      <c r="EI5" s="11">
        <v>33</v>
      </c>
      <c r="EJ5" s="11"/>
      <c r="EK5" s="11"/>
      <c r="EL5" s="11">
        <v>302</v>
      </c>
      <c r="EM5" s="11"/>
      <c r="EN5" s="11"/>
      <c r="EO5" s="11"/>
      <c r="EP5" s="11"/>
      <c r="EQ5" s="11">
        <v>327</v>
      </c>
      <c r="ER5" s="11">
        <v>11</v>
      </c>
      <c r="ES5" s="11"/>
      <c r="ET5" s="11"/>
      <c r="EU5" s="11"/>
      <c r="EV5" s="11">
        <v>10613</v>
      </c>
      <c r="EW5" s="11"/>
      <c r="EX5" s="11"/>
      <c r="EY5" s="11"/>
      <c r="EZ5" s="11">
        <v>53537</v>
      </c>
      <c r="FA5" s="11"/>
      <c r="FB5" s="11">
        <v>164</v>
      </c>
      <c r="FC5" s="11"/>
      <c r="FD5" s="11"/>
      <c r="FE5" s="11"/>
      <c r="FF5" s="22">
        <v>303608</v>
      </c>
      <c r="FG5">
        <v>23445</v>
      </c>
    </row>
    <row r="6" spans="1:163" x14ac:dyDescent="0.25">
      <c r="A6" s="20" t="s">
        <v>594</v>
      </c>
      <c r="B6" s="21">
        <v>11679</v>
      </c>
      <c r="C6" s="11">
        <v>263120</v>
      </c>
      <c r="D6" s="11"/>
      <c r="E6" s="11"/>
      <c r="F6" s="11"/>
      <c r="G6" s="11"/>
      <c r="H6" s="11">
        <v>2589</v>
      </c>
      <c r="I6" s="11"/>
      <c r="J6" s="11">
        <v>722794</v>
      </c>
      <c r="K6" s="11"/>
      <c r="L6" s="11">
        <v>39167</v>
      </c>
      <c r="M6" s="11">
        <v>5430</v>
      </c>
      <c r="N6" s="11"/>
      <c r="O6" s="11">
        <v>3404</v>
      </c>
      <c r="P6" s="11"/>
      <c r="Q6" s="11">
        <v>780</v>
      </c>
      <c r="R6" s="11">
        <v>1199</v>
      </c>
      <c r="S6" s="11"/>
      <c r="T6" s="11"/>
      <c r="U6" s="11"/>
      <c r="V6" s="11"/>
      <c r="W6" s="11">
        <v>798</v>
      </c>
      <c r="X6" s="11"/>
      <c r="Y6" s="11">
        <v>437</v>
      </c>
      <c r="Z6" s="11">
        <v>10846</v>
      </c>
      <c r="AA6" s="11"/>
      <c r="AB6" s="11">
        <v>3725260</v>
      </c>
      <c r="AC6" s="11">
        <v>19619</v>
      </c>
      <c r="AD6" s="11">
        <v>3697477</v>
      </c>
      <c r="AE6" s="11"/>
      <c r="AF6" s="11"/>
      <c r="AG6" s="11"/>
      <c r="AH6" s="11"/>
      <c r="AI6" s="11">
        <v>2251</v>
      </c>
      <c r="AJ6" s="11"/>
      <c r="AK6" s="11"/>
      <c r="AL6" s="11"/>
      <c r="AM6" s="11">
        <v>5693</v>
      </c>
      <c r="AN6" s="11">
        <v>86855</v>
      </c>
      <c r="AO6" s="11">
        <v>13976</v>
      </c>
      <c r="AP6" s="11">
        <v>1992</v>
      </c>
      <c r="AQ6" s="11"/>
      <c r="AR6" s="11"/>
      <c r="AS6" s="11"/>
      <c r="AT6" s="11"/>
      <c r="AU6" s="11">
        <v>32157</v>
      </c>
      <c r="AV6" s="11"/>
      <c r="AW6" s="11"/>
      <c r="AX6" s="11">
        <v>454215</v>
      </c>
      <c r="AY6" s="11">
        <v>9772</v>
      </c>
      <c r="AZ6" s="11">
        <v>15101</v>
      </c>
      <c r="BA6" s="11">
        <v>219345</v>
      </c>
      <c r="BB6" s="11"/>
      <c r="BC6" s="11">
        <v>108571</v>
      </c>
      <c r="BD6" s="11"/>
      <c r="BE6" s="11"/>
      <c r="BF6" s="11"/>
      <c r="BG6" s="11">
        <v>76</v>
      </c>
      <c r="BH6" s="11">
        <v>1190</v>
      </c>
      <c r="BI6" s="11">
        <v>27783</v>
      </c>
      <c r="BJ6" s="11">
        <v>126</v>
      </c>
      <c r="BK6" s="11">
        <v>2561</v>
      </c>
      <c r="BL6" s="11"/>
      <c r="BM6" s="11">
        <v>12</v>
      </c>
      <c r="BN6" s="11"/>
      <c r="BO6" s="11">
        <v>1883020</v>
      </c>
      <c r="BP6" s="11">
        <v>522117</v>
      </c>
      <c r="BQ6" s="11">
        <v>4700</v>
      </c>
      <c r="BR6" s="11"/>
      <c r="BS6" s="11"/>
      <c r="BT6" s="11"/>
      <c r="BU6" s="11">
        <v>34822</v>
      </c>
      <c r="BV6" s="11">
        <v>44357</v>
      </c>
      <c r="BW6" s="11"/>
      <c r="BX6" s="11"/>
      <c r="BY6" s="11">
        <v>247570</v>
      </c>
      <c r="BZ6" s="11">
        <v>68851</v>
      </c>
      <c r="CA6" s="11"/>
      <c r="CB6" s="11">
        <v>635</v>
      </c>
      <c r="CC6" s="11"/>
      <c r="CD6" s="11">
        <v>194298</v>
      </c>
      <c r="CE6" s="11"/>
      <c r="CF6" s="11"/>
      <c r="CG6" s="11">
        <v>10078</v>
      </c>
      <c r="CH6" s="11"/>
      <c r="CI6" s="11"/>
      <c r="CJ6" s="11">
        <v>1038</v>
      </c>
      <c r="CK6" s="11"/>
      <c r="CL6" s="11"/>
      <c r="CM6" s="11">
        <v>2</v>
      </c>
      <c r="CN6" s="11">
        <v>1108</v>
      </c>
      <c r="CO6" s="11"/>
      <c r="CP6" s="11"/>
      <c r="CQ6" s="11"/>
      <c r="CR6" s="11"/>
      <c r="CS6" s="11">
        <v>724</v>
      </c>
      <c r="CT6" s="11"/>
      <c r="CU6" s="11"/>
      <c r="CV6" s="11"/>
      <c r="CW6" s="11">
        <v>52983</v>
      </c>
      <c r="CX6" s="11">
        <v>20</v>
      </c>
      <c r="CY6" s="11"/>
      <c r="CZ6" s="11"/>
      <c r="DA6" s="11">
        <v>21390</v>
      </c>
      <c r="DB6" s="11">
        <v>4944358</v>
      </c>
      <c r="DC6" s="11">
        <v>223106</v>
      </c>
      <c r="DD6" s="11">
        <v>40</v>
      </c>
      <c r="DE6" s="11"/>
      <c r="DF6" s="11"/>
      <c r="DG6" s="11">
        <v>947435</v>
      </c>
      <c r="DH6" s="11">
        <v>515857</v>
      </c>
      <c r="DI6" s="11">
        <v>474170</v>
      </c>
      <c r="DJ6" s="11"/>
      <c r="DK6" s="11"/>
      <c r="DL6" s="11">
        <v>2609</v>
      </c>
      <c r="DM6" s="11">
        <v>336</v>
      </c>
      <c r="DN6" s="11"/>
      <c r="DO6" s="11">
        <v>1937462</v>
      </c>
      <c r="DP6" s="11">
        <v>96</v>
      </c>
      <c r="DQ6" s="11">
        <v>510</v>
      </c>
      <c r="DR6" s="11">
        <v>622</v>
      </c>
      <c r="DS6" s="11">
        <v>18418</v>
      </c>
      <c r="DT6" s="11">
        <v>87326</v>
      </c>
      <c r="DU6" s="11">
        <v>4829</v>
      </c>
      <c r="DV6" s="11">
        <v>9848</v>
      </c>
      <c r="DW6" s="11"/>
      <c r="DX6" s="11"/>
      <c r="DY6" s="11"/>
      <c r="DZ6" s="11">
        <v>90742</v>
      </c>
      <c r="EA6" s="11"/>
      <c r="EB6" s="11"/>
      <c r="EC6" s="11"/>
      <c r="ED6" s="11"/>
      <c r="EE6" s="11"/>
      <c r="EF6" s="11">
        <v>1</v>
      </c>
      <c r="EG6" s="11">
        <v>1127</v>
      </c>
      <c r="EH6" s="11">
        <v>1</v>
      </c>
      <c r="EI6" s="11">
        <v>657</v>
      </c>
      <c r="EJ6" s="11"/>
      <c r="EK6" s="11"/>
      <c r="EL6" s="11">
        <v>16414</v>
      </c>
      <c r="EM6" s="11"/>
      <c r="EN6" s="11"/>
      <c r="EO6" s="11"/>
      <c r="EP6" s="11"/>
      <c r="EQ6" s="11">
        <v>23677</v>
      </c>
      <c r="ER6" s="11">
        <v>103322</v>
      </c>
      <c r="ES6" s="11"/>
      <c r="ET6" s="11">
        <v>59115</v>
      </c>
      <c r="EU6" s="11"/>
      <c r="EV6" s="11">
        <v>916970</v>
      </c>
      <c r="EW6" s="11"/>
      <c r="EX6" s="11"/>
      <c r="EY6" s="11">
        <v>1737</v>
      </c>
      <c r="EZ6" s="11">
        <v>6881820</v>
      </c>
      <c r="FA6" s="11"/>
      <c r="FB6" s="11">
        <v>2563</v>
      </c>
      <c r="FC6" s="11">
        <v>243421</v>
      </c>
      <c r="FD6" s="11"/>
      <c r="FE6" s="11">
        <v>3846</v>
      </c>
      <c r="FF6" s="22">
        <v>30086423</v>
      </c>
      <c r="FG6">
        <v>36699</v>
      </c>
    </row>
    <row r="7" spans="1:163" x14ac:dyDescent="0.25">
      <c r="A7" s="20" t="s">
        <v>595</v>
      </c>
      <c r="B7" s="2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>
        <v>7077</v>
      </c>
      <c r="BP7" s="11"/>
      <c r="BQ7" s="11"/>
      <c r="BR7" s="11"/>
      <c r="BS7" s="11"/>
      <c r="BT7" s="11"/>
      <c r="BU7" s="11"/>
      <c r="BV7" s="11"/>
      <c r="BW7" s="11"/>
      <c r="BX7" s="11"/>
      <c r="BY7" s="11">
        <v>7077</v>
      </c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>
        <v>7077</v>
      </c>
      <c r="DI7" s="11"/>
      <c r="DJ7" s="11"/>
      <c r="DK7" s="11"/>
      <c r="DL7" s="11"/>
      <c r="DM7" s="11"/>
      <c r="DN7" s="11"/>
      <c r="DO7" s="11">
        <v>7077</v>
      </c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>
        <v>7077</v>
      </c>
      <c r="FA7" s="11"/>
      <c r="FB7" s="11"/>
      <c r="FC7" s="11"/>
      <c r="FD7" s="11"/>
      <c r="FE7" s="11"/>
      <c r="FF7" s="22">
        <v>35385</v>
      </c>
      <c r="FG7">
        <v>1870307</v>
      </c>
    </row>
    <row r="8" spans="1:163" x14ac:dyDescent="0.25">
      <c r="A8" s="20" t="s">
        <v>596</v>
      </c>
      <c r="B8" s="21"/>
      <c r="C8" s="11"/>
      <c r="D8" s="11"/>
      <c r="E8" s="11"/>
      <c r="F8" s="11"/>
      <c r="G8" s="11"/>
      <c r="H8" s="11"/>
      <c r="I8" s="11"/>
      <c r="J8" s="11"/>
      <c r="K8" s="11"/>
      <c r="L8" s="11">
        <v>103</v>
      </c>
      <c r="M8" s="11"/>
      <c r="N8" s="11"/>
      <c r="O8" s="11"/>
      <c r="P8" s="11"/>
      <c r="Q8" s="11"/>
      <c r="R8" s="11">
        <v>555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>
        <v>1609</v>
      </c>
      <c r="AO8" s="11"/>
      <c r="AP8" s="11"/>
      <c r="AQ8" s="11"/>
      <c r="AR8" s="11"/>
      <c r="AS8" s="11"/>
      <c r="AT8" s="11"/>
      <c r="AU8" s="11"/>
      <c r="AV8" s="11"/>
      <c r="AW8" s="11"/>
      <c r="AX8" s="11">
        <v>2166</v>
      </c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>
        <v>1714</v>
      </c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>
        <v>564</v>
      </c>
      <c r="DC8" s="11">
        <v>564</v>
      </c>
      <c r="DD8" s="11"/>
      <c r="DE8" s="11"/>
      <c r="DF8" s="11"/>
      <c r="DG8" s="11"/>
      <c r="DH8" s="11">
        <v>103</v>
      </c>
      <c r="DI8" s="11">
        <v>1611</v>
      </c>
      <c r="DJ8" s="11"/>
      <c r="DK8" s="11"/>
      <c r="DL8" s="11"/>
      <c r="DM8" s="11"/>
      <c r="DN8" s="11"/>
      <c r="DO8" s="11">
        <v>1714</v>
      </c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>
        <v>9</v>
      </c>
      <c r="EG8" s="11">
        <v>2</v>
      </c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>
        <v>2278</v>
      </c>
      <c r="FA8" s="11"/>
      <c r="FB8" s="11">
        <v>9</v>
      </c>
      <c r="FC8" s="11"/>
      <c r="FD8" s="11"/>
      <c r="FE8" s="11"/>
      <c r="FF8" s="22">
        <v>13001</v>
      </c>
      <c r="FG8">
        <v>1005388</v>
      </c>
    </row>
    <row r="9" spans="1:163" x14ac:dyDescent="0.25">
      <c r="A9" s="20" t="s">
        <v>597</v>
      </c>
      <c r="B9" s="21"/>
      <c r="C9" s="11"/>
      <c r="D9" s="11"/>
      <c r="E9" s="11"/>
      <c r="F9" s="11"/>
      <c r="G9" s="11"/>
      <c r="H9" s="11"/>
      <c r="I9" s="11"/>
      <c r="J9" s="11">
        <v>2963</v>
      </c>
      <c r="K9" s="11">
        <v>425</v>
      </c>
      <c r="L9" s="11">
        <v>381</v>
      </c>
      <c r="M9" s="11">
        <v>1645</v>
      </c>
      <c r="N9" s="11"/>
      <c r="O9" s="11">
        <v>1915</v>
      </c>
      <c r="P9" s="11"/>
      <c r="Q9" s="11"/>
      <c r="R9" s="11"/>
      <c r="S9" s="11"/>
      <c r="T9" s="11"/>
      <c r="U9" s="11"/>
      <c r="V9" s="11"/>
      <c r="W9" s="11">
        <v>3944</v>
      </c>
      <c r="X9" s="11"/>
      <c r="Y9" s="11"/>
      <c r="Z9" s="11"/>
      <c r="AA9" s="11"/>
      <c r="AB9" s="11">
        <v>9362</v>
      </c>
      <c r="AC9" s="11"/>
      <c r="AD9" s="11">
        <v>9362</v>
      </c>
      <c r="AE9" s="11"/>
      <c r="AF9" s="11"/>
      <c r="AG9" s="11"/>
      <c r="AH9" s="11"/>
      <c r="AI9" s="11">
        <v>49</v>
      </c>
      <c r="AJ9" s="11"/>
      <c r="AK9" s="11"/>
      <c r="AL9" s="11"/>
      <c r="AM9" s="11">
        <v>423</v>
      </c>
      <c r="AN9" s="11">
        <v>7602</v>
      </c>
      <c r="AO9" s="11"/>
      <c r="AP9" s="11"/>
      <c r="AQ9" s="11"/>
      <c r="AR9" s="11"/>
      <c r="AS9" s="11"/>
      <c r="AT9" s="11"/>
      <c r="AU9" s="11">
        <v>954</v>
      </c>
      <c r="AV9" s="11"/>
      <c r="AW9" s="11"/>
      <c r="AX9" s="11">
        <v>23359</v>
      </c>
      <c r="AY9" s="11">
        <v>481</v>
      </c>
      <c r="AZ9" s="11">
        <v>1827</v>
      </c>
      <c r="BA9" s="11">
        <v>4643</v>
      </c>
      <c r="BB9" s="11"/>
      <c r="BC9" s="11">
        <v>547</v>
      </c>
      <c r="BD9" s="11"/>
      <c r="BE9" s="11"/>
      <c r="BF9" s="11"/>
      <c r="BG9" s="11"/>
      <c r="BH9" s="11"/>
      <c r="BI9" s="11"/>
      <c r="BJ9" s="11"/>
      <c r="BK9" s="11"/>
      <c r="BL9" s="11"/>
      <c r="BM9" s="11">
        <v>69</v>
      </c>
      <c r="BN9" s="11"/>
      <c r="BO9" s="11">
        <v>67346</v>
      </c>
      <c r="BP9" s="11"/>
      <c r="BQ9" s="11"/>
      <c r="BR9" s="11">
        <v>425</v>
      </c>
      <c r="BS9" s="11"/>
      <c r="BT9" s="11"/>
      <c r="BU9" s="11"/>
      <c r="BV9" s="11">
        <v>3504</v>
      </c>
      <c r="BW9" s="11"/>
      <c r="BX9" s="11"/>
      <c r="BY9" s="11">
        <v>24611</v>
      </c>
      <c r="BZ9" s="11"/>
      <c r="CA9" s="11"/>
      <c r="CB9" s="11"/>
      <c r="CC9" s="11"/>
      <c r="CD9" s="11">
        <v>14217</v>
      </c>
      <c r="CE9" s="11"/>
      <c r="CF9" s="11"/>
      <c r="CG9" s="11">
        <v>3993</v>
      </c>
      <c r="CH9" s="11"/>
      <c r="CI9" s="11"/>
      <c r="CJ9" s="11"/>
      <c r="CK9" s="11"/>
      <c r="CL9" s="11"/>
      <c r="CM9" s="11"/>
      <c r="CN9" s="11"/>
      <c r="CO9" s="11"/>
      <c r="CP9" s="11">
        <v>540</v>
      </c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>
        <v>3126</v>
      </c>
      <c r="DB9" s="11">
        <v>21478</v>
      </c>
      <c r="DC9" s="11">
        <v>4735</v>
      </c>
      <c r="DD9" s="11">
        <v>92</v>
      </c>
      <c r="DE9" s="11"/>
      <c r="DF9" s="11">
        <v>410</v>
      </c>
      <c r="DG9" s="11">
        <v>3738</v>
      </c>
      <c r="DH9" s="11">
        <v>39619</v>
      </c>
      <c r="DI9" s="11">
        <v>24529</v>
      </c>
      <c r="DJ9" s="11"/>
      <c r="DK9" s="11">
        <v>425</v>
      </c>
      <c r="DL9" s="11"/>
      <c r="DM9" s="11"/>
      <c r="DN9" s="11"/>
      <c r="DO9" s="11">
        <v>67886</v>
      </c>
      <c r="DP9" s="11"/>
      <c r="DQ9" s="11"/>
      <c r="DR9" s="11"/>
      <c r="DS9" s="11"/>
      <c r="DT9" s="11">
        <v>329</v>
      </c>
      <c r="DU9" s="11"/>
      <c r="DV9" s="11"/>
      <c r="DW9" s="11"/>
      <c r="DX9" s="11"/>
      <c r="DY9" s="11">
        <v>21</v>
      </c>
      <c r="DZ9" s="11">
        <v>4501</v>
      </c>
      <c r="EA9" s="11"/>
      <c r="EB9" s="11"/>
      <c r="EC9" s="11"/>
      <c r="ED9" s="11"/>
      <c r="EE9" s="11"/>
      <c r="EF9" s="11">
        <v>71</v>
      </c>
      <c r="EG9" s="11">
        <v>281</v>
      </c>
      <c r="EH9" s="11"/>
      <c r="EI9" s="11">
        <v>635</v>
      </c>
      <c r="EJ9" s="11"/>
      <c r="EK9" s="11"/>
      <c r="EL9" s="11"/>
      <c r="EM9" s="11"/>
      <c r="EN9" s="11"/>
      <c r="EO9" s="11"/>
      <c r="EP9" s="11"/>
      <c r="EQ9" s="11">
        <v>1099</v>
      </c>
      <c r="ER9" s="11">
        <v>2963</v>
      </c>
      <c r="ES9" s="11"/>
      <c r="ET9" s="11">
        <v>142</v>
      </c>
      <c r="EU9" s="11"/>
      <c r="EV9" s="11">
        <v>3198</v>
      </c>
      <c r="EW9" s="11"/>
      <c r="EX9" s="11"/>
      <c r="EY9" s="11"/>
      <c r="EZ9" s="11">
        <v>89364</v>
      </c>
      <c r="FA9" s="11"/>
      <c r="FB9" s="11">
        <v>71</v>
      </c>
      <c r="FC9" s="11"/>
      <c r="FD9" s="11"/>
      <c r="FE9" s="11"/>
      <c r="FF9" s="22">
        <v>453300</v>
      </c>
      <c r="FG9">
        <v>516596</v>
      </c>
    </row>
    <row r="10" spans="1:163" x14ac:dyDescent="0.25">
      <c r="A10" s="20" t="s">
        <v>598</v>
      </c>
      <c r="B10" s="2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>
        <v>46</v>
      </c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>
        <v>2</v>
      </c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>
        <v>6</v>
      </c>
      <c r="AY10" s="11">
        <v>4</v>
      </c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>
        <v>93</v>
      </c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>
        <v>87</v>
      </c>
      <c r="CE10" s="11"/>
      <c r="CF10" s="11"/>
      <c r="CG10" s="11">
        <v>46</v>
      </c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>
        <v>46</v>
      </c>
      <c r="DC10" s="11"/>
      <c r="DD10" s="11"/>
      <c r="DE10" s="11"/>
      <c r="DF10" s="11"/>
      <c r="DG10" s="11"/>
      <c r="DH10" s="11">
        <v>87</v>
      </c>
      <c r="DI10" s="11">
        <v>6</v>
      </c>
      <c r="DJ10" s="11"/>
      <c r="DK10" s="11"/>
      <c r="DL10" s="11"/>
      <c r="DM10" s="11"/>
      <c r="DN10" s="11"/>
      <c r="DO10" s="11">
        <v>93</v>
      </c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>
        <v>139</v>
      </c>
      <c r="FA10" s="11"/>
      <c r="FB10" s="11"/>
      <c r="FC10" s="11"/>
      <c r="FD10" s="11"/>
      <c r="FE10" s="11"/>
      <c r="FF10" s="22">
        <v>655</v>
      </c>
      <c r="FG10">
        <v>9926</v>
      </c>
    </row>
    <row r="11" spans="1:163" x14ac:dyDescent="0.25">
      <c r="A11" s="20" t="s">
        <v>599</v>
      </c>
      <c r="B11" s="21"/>
      <c r="C11" s="11"/>
      <c r="D11" s="11"/>
      <c r="E11" s="11"/>
      <c r="F11" s="11"/>
      <c r="G11" s="11"/>
      <c r="H11" s="11"/>
      <c r="I11" s="11"/>
      <c r="J11" s="11">
        <v>85477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>
        <v>18409</v>
      </c>
      <c r="AO11" s="11"/>
      <c r="AP11" s="11"/>
      <c r="AQ11" s="11"/>
      <c r="AR11" s="11"/>
      <c r="AS11" s="11"/>
      <c r="AT11" s="11"/>
      <c r="AU11" s="11"/>
      <c r="AV11" s="11"/>
      <c r="AW11" s="11"/>
      <c r="AX11" s="11">
        <v>18409</v>
      </c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>
        <v>19634</v>
      </c>
      <c r="BP11" s="11">
        <v>85477</v>
      </c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>
        <v>85477</v>
      </c>
      <c r="DC11" s="11"/>
      <c r="DD11" s="11"/>
      <c r="DE11" s="11"/>
      <c r="DF11" s="11"/>
      <c r="DG11" s="11"/>
      <c r="DH11" s="11"/>
      <c r="DI11" s="11">
        <v>19634</v>
      </c>
      <c r="DJ11" s="11"/>
      <c r="DK11" s="11"/>
      <c r="DL11" s="11"/>
      <c r="DM11" s="11"/>
      <c r="DN11" s="11"/>
      <c r="DO11" s="11">
        <v>19634</v>
      </c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>
        <v>1225</v>
      </c>
      <c r="ER11" s="11"/>
      <c r="ES11" s="11"/>
      <c r="ET11" s="11"/>
      <c r="EU11" s="11"/>
      <c r="EV11" s="11"/>
      <c r="EW11" s="11"/>
      <c r="EX11" s="11"/>
      <c r="EY11" s="11"/>
      <c r="EZ11" s="11">
        <v>105111</v>
      </c>
      <c r="FA11" s="11"/>
      <c r="FB11" s="11"/>
      <c r="FC11" s="11"/>
      <c r="FD11" s="11"/>
      <c r="FE11" s="11"/>
      <c r="FF11" s="22">
        <v>458487</v>
      </c>
      <c r="FG11">
        <v>370490</v>
      </c>
    </row>
    <row r="12" spans="1:163" x14ac:dyDescent="0.25">
      <c r="A12" s="20" t="s">
        <v>600</v>
      </c>
      <c r="B12" s="21"/>
      <c r="C12" s="11"/>
      <c r="D12" s="11"/>
      <c r="E12" s="11"/>
      <c r="F12" s="11"/>
      <c r="G12" s="11"/>
      <c r="H12" s="11"/>
      <c r="I12" s="11"/>
      <c r="J12" s="11">
        <v>1731</v>
      </c>
      <c r="K12" s="11"/>
      <c r="L12" s="11"/>
      <c r="M12" s="11">
        <v>256</v>
      </c>
      <c r="N12" s="11"/>
      <c r="O12" s="11">
        <v>56</v>
      </c>
      <c r="P12" s="11"/>
      <c r="Q12" s="11"/>
      <c r="R12" s="11"/>
      <c r="S12" s="11"/>
      <c r="T12" s="11"/>
      <c r="U12" s="11"/>
      <c r="V12" s="11"/>
      <c r="W12" s="11">
        <v>1201</v>
      </c>
      <c r="X12" s="11"/>
      <c r="Y12" s="11"/>
      <c r="Z12" s="11"/>
      <c r="AA12" s="11"/>
      <c r="AB12" s="11">
        <v>16405</v>
      </c>
      <c r="AC12" s="11"/>
      <c r="AD12" s="11">
        <v>16405</v>
      </c>
      <c r="AE12" s="11"/>
      <c r="AF12" s="11"/>
      <c r="AG12" s="11"/>
      <c r="AH12" s="11"/>
      <c r="AI12" s="11"/>
      <c r="AJ12" s="11"/>
      <c r="AK12" s="11"/>
      <c r="AL12" s="11"/>
      <c r="AM12" s="11">
        <v>295</v>
      </c>
      <c r="AN12" s="11">
        <v>1793</v>
      </c>
      <c r="AO12" s="11"/>
      <c r="AP12" s="11"/>
      <c r="AQ12" s="11"/>
      <c r="AR12" s="11"/>
      <c r="AS12" s="11"/>
      <c r="AT12" s="11"/>
      <c r="AU12" s="11">
        <v>192</v>
      </c>
      <c r="AV12" s="11"/>
      <c r="AW12" s="11"/>
      <c r="AX12" s="11">
        <v>6865</v>
      </c>
      <c r="AY12" s="11">
        <v>44</v>
      </c>
      <c r="AZ12" s="11">
        <v>382</v>
      </c>
      <c r="BA12" s="11">
        <v>2830</v>
      </c>
      <c r="BB12" s="11"/>
      <c r="BC12" s="11">
        <v>280</v>
      </c>
      <c r="BD12" s="11"/>
      <c r="BE12" s="11"/>
      <c r="BF12" s="11"/>
      <c r="BG12" s="11"/>
      <c r="BH12" s="11"/>
      <c r="BI12" s="11"/>
      <c r="BJ12" s="11"/>
      <c r="BK12" s="11"/>
      <c r="BL12" s="11"/>
      <c r="BM12" s="11">
        <v>21</v>
      </c>
      <c r="BN12" s="11"/>
      <c r="BO12" s="11">
        <v>19146</v>
      </c>
      <c r="BP12" s="11">
        <v>1299</v>
      </c>
      <c r="BQ12" s="11"/>
      <c r="BR12" s="11"/>
      <c r="BS12" s="11"/>
      <c r="BT12" s="11"/>
      <c r="BU12" s="11"/>
      <c r="BV12" s="11">
        <v>1808</v>
      </c>
      <c r="BW12" s="11"/>
      <c r="BX12" s="11"/>
      <c r="BY12" s="11">
        <v>7822</v>
      </c>
      <c r="BZ12" s="11"/>
      <c r="CA12" s="11"/>
      <c r="CB12" s="11"/>
      <c r="CC12" s="11"/>
      <c r="CD12" s="11">
        <v>3143</v>
      </c>
      <c r="CE12" s="11"/>
      <c r="CF12" s="11"/>
      <c r="CG12" s="11">
        <v>1201</v>
      </c>
      <c r="CH12" s="11"/>
      <c r="CI12" s="11"/>
      <c r="CJ12" s="11"/>
      <c r="CK12" s="11"/>
      <c r="CL12" s="11"/>
      <c r="CM12" s="11"/>
      <c r="CN12" s="11"/>
      <c r="CO12" s="11"/>
      <c r="CP12" s="11">
        <v>45</v>
      </c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>
        <v>220</v>
      </c>
      <c r="DB12" s="11">
        <v>22167</v>
      </c>
      <c r="DC12" s="11">
        <v>2830</v>
      </c>
      <c r="DD12" s="11"/>
      <c r="DE12" s="11"/>
      <c r="DF12" s="11">
        <v>153</v>
      </c>
      <c r="DG12" s="11">
        <v>679</v>
      </c>
      <c r="DH12" s="11">
        <v>11118</v>
      </c>
      <c r="DI12" s="11">
        <v>7394</v>
      </c>
      <c r="DJ12" s="11"/>
      <c r="DK12" s="11"/>
      <c r="DL12" s="11"/>
      <c r="DM12" s="11"/>
      <c r="DN12" s="11"/>
      <c r="DO12" s="11">
        <v>19191</v>
      </c>
      <c r="DP12" s="11"/>
      <c r="DQ12" s="11"/>
      <c r="DR12" s="11"/>
      <c r="DS12" s="11"/>
      <c r="DT12" s="11">
        <v>1260</v>
      </c>
      <c r="DU12" s="11"/>
      <c r="DV12" s="11"/>
      <c r="DW12" s="11"/>
      <c r="DX12" s="11"/>
      <c r="DY12" s="11"/>
      <c r="DZ12" s="11">
        <v>2619</v>
      </c>
      <c r="EA12" s="11"/>
      <c r="EB12" s="11"/>
      <c r="EC12" s="11"/>
      <c r="ED12" s="11"/>
      <c r="EE12" s="11"/>
      <c r="EF12" s="11"/>
      <c r="EG12" s="11">
        <v>176</v>
      </c>
      <c r="EH12" s="11"/>
      <c r="EI12" s="11">
        <v>82</v>
      </c>
      <c r="EJ12" s="11"/>
      <c r="EK12" s="11"/>
      <c r="EL12" s="11"/>
      <c r="EM12" s="11"/>
      <c r="EN12" s="11"/>
      <c r="EO12" s="11"/>
      <c r="EP12" s="11"/>
      <c r="EQ12" s="11">
        <v>529</v>
      </c>
      <c r="ER12" s="11">
        <v>432</v>
      </c>
      <c r="ES12" s="11"/>
      <c r="ET12" s="11">
        <v>211</v>
      </c>
      <c r="EU12" s="11"/>
      <c r="EV12" s="11">
        <v>634</v>
      </c>
      <c r="EW12" s="11"/>
      <c r="EX12" s="11"/>
      <c r="EY12" s="11"/>
      <c r="EZ12" s="11">
        <v>41358</v>
      </c>
      <c r="FA12" s="11"/>
      <c r="FB12" s="11"/>
      <c r="FC12" s="11"/>
      <c r="FD12" s="11"/>
      <c r="FE12" s="11"/>
      <c r="FF12" s="22">
        <v>194273</v>
      </c>
      <c r="FG12">
        <v>68</v>
      </c>
    </row>
    <row r="13" spans="1:163" x14ac:dyDescent="0.25">
      <c r="A13" s="20" t="s">
        <v>601</v>
      </c>
      <c r="B13" s="21"/>
      <c r="C13" s="11">
        <v>915</v>
      </c>
      <c r="D13" s="11"/>
      <c r="E13" s="11"/>
      <c r="F13" s="11"/>
      <c r="G13" s="11"/>
      <c r="H13" s="11"/>
      <c r="I13" s="11"/>
      <c r="J13" s="11"/>
      <c r="K13" s="11">
        <v>84884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>
        <v>7235</v>
      </c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>
        <v>17</v>
      </c>
      <c r="BB13" s="11"/>
      <c r="BC13" s="11"/>
      <c r="BD13" s="11"/>
      <c r="BE13" s="11">
        <v>915</v>
      </c>
      <c r="BF13" s="11"/>
      <c r="BG13" s="11"/>
      <c r="BH13" s="11"/>
      <c r="BI13" s="11"/>
      <c r="BJ13" s="11"/>
      <c r="BK13" s="11"/>
      <c r="BL13" s="11"/>
      <c r="BM13" s="11"/>
      <c r="BN13" s="11"/>
      <c r="BO13" s="11">
        <v>47719</v>
      </c>
      <c r="BP13" s="11"/>
      <c r="BQ13" s="11"/>
      <c r="BR13" s="11"/>
      <c r="BS13" s="11">
        <v>9337</v>
      </c>
      <c r="BT13" s="11"/>
      <c r="BU13" s="11"/>
      <c r="BV13" s="11"/>
      <c r="BW13" s="11"/>
      <c r="BX13" s="11"/>
      <c r="BY13" s="11">
        <v>47719</v>
      </c>
      <c r="BZ13" s="11"/>
      <c r="CA13" s="11"/>
      <c r="CB13" s="11"/>
      <c r="CC13" s="11"/>
      <c r="CD13" s="11"/>
      <c r="CE13" s="11"/>
      <c r="CF13" s="11"/>
      <c r="CG13" s="11">
        <v>7235</v>
      </c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>
        <v>93051</v>
      </c>
      <c r="DC13" s="11">
        <v>17</v>
      </c>
      <c r="DD13" s="11"/>
      <c r="DE13" s="11"/>
      <c r="DF13" s="11"/>
      <c r="DG13" s="11"/>
      <c r="DH13" s="11">
        <v>47719</v>
      </c>
      <c r="DI13" s="11"/>
      <c r="DJ13" s="11"/>
      <c r="DK13" s="11">
        <v>84884</v>
      </c>
      <c r="DL13" s="11"/>
      <c r="DM13" s="11"/>
      <c r="DN13" s="11"/>
      <c r="DO13" s="11">
        <v>47719</v>
      </c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>
        <v>17</v>
      </c>
      <c r="EA13" s="11">
        <v>75547</v>
      </c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>
        <v>140770</v>
      </c>
      <c r="FA13" s="11"/>
      <c r="FB13" s="11"/>
      <c r="FC13" s="11"/>
      <c r="FD13" s="11"/>
      <c r="FE13" s="11"/>
      <c r="FF13" s="22">
        <v>695700</v>
      </c>
      <c r="FG13">
        <v>0</v>
      </c>
    </row>
    <row r="14" spans="1:163" x14ac:dyDescent="0.25">
      <c r="A14" s="20" t="s">
        <v>602</v>
      </c>
      <c r="B14" s="2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>
        <v>2140</v>
      </c>
      <c r="AN14" s="11"/>
      <c r="AO14" s="11"/>
      <c r="AP14" s="11"/>
      <c r="AQ14" s="11"/>
      <c r="AR14" s="11"/>
      <c r="AS14" s="11"/>
      <c r="AT14" s="11"/>
      <c r="AU14" s="11"/>
      <c r="AV14" s="11">
        <v>433</v>
      </c>
      <c r="AW14" s="11"/>
      <c r="AX14" s="11">
        <v>2573</v>
      </c>
      <c r="AY14" s="11"/>
      <c r="AZ14" s="11"/>
      <c r="BA14" s="11">
        <v>433</v>
      </c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>
        <v>2573</v>
      </c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>
        <v>2573</v>
      </c>
      <c r="DJ14" s="11"/>
      <c r="DK14" s="11"/>
      <c r="DL14" s="11"/>
      <c r="DM14" s="11"/>
      <c r="DN14" s="11"/>
      <c r="DO14" s="11">
        <v>2573</v>
      </c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>
        <v>2573</v>
      </c>
      <c r="FA14" s="11"/>
      <c r="FB14" s="11"/>
      <c r="FC14" s="11"/>
      <c r="FD14" s="11"/>
      <c r="FE14" s="11"/>
      <c r="FF14" s="22">
        <v>15871</v>
      </c>
      <c r="FG14">
        <v>37</v>
      </c>
    </row>
    <row r="15" spans="1:163" x14ac:dyDescent="0.25">
      <c r="A15" s="20" t="s">
        <v>603</v>
      </c>
      <c r="B15" s="21"/>
      <c r="C15" s="11">
        <v>1506</v>
      </c>
      <c r="D15" s="11"/>
      <c r="E15" s="11"/>
      <c r="F15" s="11"/>
      <c r="G15" s="11"/>
      <c r="H15" s="11"/>
      <c r="I15" s="11"/>
      <c r="J15" s="11">
        <v>19314</v>
      </c>
      <c r="K15" s="11"/>
      <c r="L15" s="11">
        <v>1</v>
      </c>
      <c r="M15" s="11">
        <v>1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>
        <v>153</v>
      </c>
      <c r="AC15" s="11"/>
      <c r="AD15" s="11">
        <v>153</v>
      </c>
      <c r="AE15" s="11"/>
      <c r="AF15" s="11"/>
      <c r="AG15" s="11"/>
      <c r="AH15" s="11"/>
      <c r="AI15" s="11"/>
      <c r="AJ15" s="11">
        <v>1280</v>
      </c>
      <c r="AK15" s="11"/>
      <c r="AL15" s="11"/>
      <c r="AM15" s="11"/>
      <c r="AN15" s="11">
        <v>19</v>
      </c>
      <c r="AO15" s="11"/>
      <c r="AP15" s="11"/>
      <c r="AQ15" s="11"/>
      <c r="AR15" s="11"/>
      <c r="AS15" s="11"/>
      <c r="AT15" s="11"/>
      <c r="AU15" s="11"/>
      <c r="AV15" s="11"/>
      <c r="AW15" s="11">
        <v>8</v>
      </c>
      <c r="AX15" s="11">
        <v>5884</v>
      </c>
      <c r="AY15" s="11"/>
      <c r="AZ15" s="11"/>
      <c r="BA15" s="11">
        <v>522</v>
      </c>
      <c r="BB15" s="11"/>
      <c r="BC15" s="11"/>
      <c r="BD15" s="11"/>
      <c r="BE15" s="11"/>
      <c r="BF15" s="11"/>
      <c r="BG15" s="11"/>
      <c r="BH15" s="11">
        <v>246</v>
      </c>
      <c r="BI15" s="11"/>
      <c r="BJ15" s="11"/>
      <c r="BK15" s="11"/>
      <c r="BL15" s="11"/>
      <c r="BM15" s="11"/>
      <c r="BN15" s="11">
        <v>9371</v>
      </c>
      <c r="BO15" s="11">
        <v>33267</v>
      </c>
      <c r="BP15" s="11"/>
      <c r="BQ15" s="11"/>
      <c r="BR15" s="11"/>
      <c r="BS15" s="11"/>
      <c r="BT15" s="11">
        <v>4702</v>
      </c>
      <c r="BU15" s="11"/>
      <c r="BV15" s="11">
        <v>5654</v>
      </c>
      <c r="BW15" s="11"/>
      <c r="BX15" s="11"/>
      <c r="BY15" s="11">
        <v>2676</v>
      </c>
      <c r="BZ15" s="11"/>
      <c r="CA15" s="11">
        <v>1498</v>
      </c>
      <c r="CB15" s="11"/>
      <c r="CC15" s="11"/>
      <c r="CD15" s="11"/>
      <c r="CE15" s="11"/>
      <c r="CF15" s="11"/>
      <c r="CG15" s="11">
        <v>3333</v>
      </c>
      <c r="CH15" s="11"/>
      <c r="CI15" s="11"/>
      <c r="CJ15" s="11"/>
      <c r="CK15" s="11"/>
      <c r="CL15" s="11"/>
      <c r="CM15" s="11"/>
      <c r="CN15" s="11"/>
      <c r="CO15" s="11"/>
      <c r="CP15" s="11">
        <v>6507</v>
      </c>
      <c r="CQ15" s="11"/>
      <c r="CR15" s="11"/>
      <c r="CS15" s="11"/>
      <c r="CT15" s="11"/>
      <c r="CU15" s="11"/>
      <c r="CV15" s="11"/>
      <c r="CW15" s="11"/>
      <c r="CX15" s="11"/>
      <c r="CY15" s="11"/>
      <c r="CZ15" s="11">
        <v>273</v>
      </c>
      <c r="DA15" s="11"/>
      <c r="DB15" s="11">
        <v>24828</v>
      </c>
      <c r="DC15" s="11">
        <v>522</v>
      </c>
      <c r="DD15" s="11"/>
      <c r="DE15" s="11"/>
      <c r="DF15" s="11">
        <v>6120</v>
      </c>
      <c r="DG15" s="11">
        <v>24399</v>
      </c>
      <c r="DH15" s="11">
        <v>8797</v>
      </c>
      <c r="DI15" s="11">
        <v>11280</v>
      </c>
      <c r="DJ15" s="11"/>
      <c r="DK15" s="11"/>
      <c r="DL15" s="11"/>
      <c r="DM15" s="11"/>
      <c r="DN15" s="11"/>
      <c r="DO15" s="11">
        <v>44476</v>
      </c>
      <c r="DP15" s="11"/>
      <c r="DQ15" s="11"/>
      <c r="DR15" s="11"/>
      <c r="DS15" s="11">
        <v>9942</v>
      </c>
      <c r="DT15" s="11"/>
      <c r="DU15" s="11"/>
      <c r="DV15" s="11">
        <v>210</v>
      </c>
      <c r="DW15" s="11"/>
      <c r="DX15" s="11"/>
      <c r="DY15" s="11"/>
      <c r="DZ15" s="11">
        <v>522</v>
      </c>
      <c r="EA15" s="11"/>
      <c r="EB15" s="11"/>
      <c r="EC15" s="11"/>
      <c r="ED15" s="11"/>
      <c r="EE15" s="11">
        <v>1534</v>
      </c>
      <c r="EF15" s="11"/>
      <c r="EG15" s="11"/>
      <c r="EH15" s="11"/>
      <c r="EI15" s="11"/>
      <c r="EJ15" s="11"/>
      <c r="EK15" s="11"/>
      <c r="EL15" s="11">
        <v>1</v>
      </c>
      <c r="EM15" s="11"/>
      <c r="EN15" s="11"/>
      <c r="EO15" s="11"/>
      <c r="EP15" s="11"/>
      <c r="EQ15" s="11">
        <v>694</v>
      </c>
      <c r="ER15" s="11"/>
      <c r="ES15" s="11"/>
      <c r="ET15" s="11"/>
      <c r="EU15" s="11"/>
      <c r="EV15" s="11">
        <v>17892</v>
      </c>
      <c r="EW15" s="11"/>
      <c r="EX15" s="11"/>
      <c r="EY15" s="11"/>
      <c r="EZ15" s="11">
        <v>69304</v>
      </c>
      <c r="FA15" s="11"/>
      <c r="FB15" s="11"/>
      <c r="FC15" s="11"/>
      <c r="FD15" s="11"/>
      <c r="FE15" s="11"/>
      <c r="FF15" s="22">
        <v>316889</v>
      </c>
      <c r="FG15">
        <v>1799</v>
      </c>
    </row>
    <row r="16" spans="1:163" x14ac:dyDescent="0.25">
      <c r="A16" s="20" t="s">
        <v>604</v>
      </c>
      <c r="B16" s="21"/>
      <c r="C16" s="11">
        <v>309</v>
      </c>
      <c r="D16" s="11"/>
      <c r="E16" s="11"/>
      <c r="F16" s="11"/>
      <c r="G16" s="11"/>
      <c r="H16" s="11"/>
      <c r="I16" s="11"/>
      <c r="J16" s="11"/>
      <c r="K16" s="11"/>
      <c r="L16" s="11"/>
      <c r="M16" s="11">
        <v>11</v>
      </c>
      <c r="N16" s="11"/>
      <c r="O16" s="11">
        <v>134</v>
      </c>
      <c r="P16" s="11"/>
      <c r="Q16" s="11"/>
      <c r="R16" s="11">
        <v>23</v>
      </c>
      <c r="S16" s="11"/>
      <c r="T16" s="11"/>
      <c r="U16" s="11"/>
      <c r="V16" s="11"/>
      <c r="W16" s="11">
        <v>556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>
        <v>655</v>
      </c>
      <c r="AY16" s="11">
        <v>226</v>
      </c>
      <c r="AZ16" s="11"/>
      <c r="BA16" s="11">
        <v>257</v>
      </c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>
        <v>631</v>
      </c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>
        <v>152</v>
      </c>
      <c r="CE16" s="11"/>
      <c r="CF16" s="11"/>
      <c r="CG16" s="11">
        <v>556</v>
      </c>
      <c r="CH16" s="11"/>
      <c r="CI16" s="11"/>
      <c r="CJ16" s="11"/>
      <c r="CK16" s="11">
        <v>257</v>
      </c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>
        <v>1145</v>
      </c>
      <c r="DC16" s="11">
        <v>280</v>
      </c>
      <c r="DD16" s="11">
        <v>58</v>
      </c>
      <c r="DE16" s="11"/>
      <c r="DF16" s="11">
        <v>46</v>
      </c>
      <c r="DG16" s="11"/>
      <c r="DH16" s="11">
        <v>198</v>
      </c>
      <c r="DI16" s="11">
        <v>433</v>
      </c>
      <c r="DJ16" s="11"/>
      <c r="DK16" s="11"/>
      <c r="DL16" s="11"/>
      <c r="DM16" s="11"/>
      <c r="DN16" s="11"/>
      <c r="DO16" s="11">
        <v>631</v>
      </c>
      <c r="DP16" s="11"/>
      <c r="DQ16" s="11"/>
      <c r="DR16" s="11"/>
      <c r="DS16" s="11"/>
      <c r="DT16" s="11"/>
      <c r="DU16" s="11"/>
      <c r="DV16" s="11">
        <v>4</v>
      </c>
      <c r="DW16" s="11"/>
      <c r="DX16" s="11"/>
      <c r="DY16" s="11"/>
      <c r="DZ16" s="11"/>
      <c r="EA16" s="11"/>
      <c r="EB16" s="11"/>
      <c r="EC16" s="11">
        <v>103</v>
      </c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>
        <v>206</v>
      </c>
      <c r="EQ16" s="11"/>
      <c r="ER16" s="11"/>
      <c r="ES16" s="11"/>
      <c r="ET16" s="11"/>
      <c r="EU16" s="11"/>
      <c r="EV16" s="11"/>
      <c r="EW16" s="11"/>
      <c r="EX16" s="11"/>
      <c r="EY16" s="11"/>
      <c r="EZ16" s="11">
        <v>1776</v>
      </c>
      <c r="FA16" s="11"/>
      <c r="FB16" s="11"/>
      <c r="FC16" s="11"/>
      <c r="FD16" s="11"/>
      <c r="FE16" s="11"/>
      <c r="FF16" s="22">
        <v>8647</v>
      </c>
      <c r="FG16">
        <v>1805</v>
      </c>
    </row>
    <row r="17" spans="1:163" x14ac:dyDescent="0.25">
      <c r="A17" s="20" t="s">
        <v>605</v>
      </c>
      <c r="B17" s="21">
        <v>2006</v>
      </c>
      <c r="C17" s="11">
        <v>110793</v>
      </c>
      <c r="D17" s="11">
        <v>4007</v>
      </c>
      <c r="E17" s="11">
        <v>4132</v>
      </c>
      <c r="F17" s="11"/>
      <c r="G17" s="11"/>
      <c r="H17" s="11">
        <v>31564</v>
      </c>
      <c r="I17" s="11">
        <v>2489</v>
      </c>
      <c r="J17" s="11">
        <v>299303</v>
      </c>
      <c r="K17" s="11">
        <v>20341</v>
      </c>
      <c r="L17" s="11">
        <v>16756</v>
      </c>
      <c r="M17" s="11">
        <v>34232</v>
      </c>
      <c r="N17" s="11">
        <v>2676</v>
      </c>
      <c r="O17" s="11">
        <v>196</v>
      </c>
      <c r="P17" s="11"/>
      <c r="Q17" s="11">
        <v>872</v>
      </c>
      <c r="R17" s="11">
        <v>2917</v>
      </c>
      <c r="S17" s="11"/>
      <c r="T17" s="11">
        <v>4387</v>
      </c>
      <c r="U17" s="11">
        <v>42</v>
      </c>
      <c r="V17" s="11">
        <v>2347</v>
      </c>
      <c r="W17" s="11">
        <v>428333</v>
      </c>
      <c r="X17" s="11"/>
      <c r="Y17" s="11"/>
      <c r="Z17" s="11">
        <v>375686</v>
      </c>
      <c r="AA17" s="11">
        <v>32390</v>
      </c>
      <c r="AB17" s="11">
        <v>688045</v>
      </c>
      <c r="AC17" s="11">
        <v>21009</v>
      </c>
      <c r="AD17" s="11">
        <v>688045</v>
      </c>
      <c r="AE17" s="11">
        <v>1774</v>
      </c>
      <c r="AF17" s="11">
        <v>4397</v>
      </c>
      <c r="AG17" s="11">
        <v>7849</v>
      </c>
      <c r="AH17" s="11">
        <v>791</v>
      </c>
      <c r="AI17" s="11">
        <v>48878</v>
      </c>
      <c r="AJ17" s="11">
        <v>7135</v>
      </c>
      <c r="AK17" s="11">
        <v>99</v>
      </c>
      <c r="AL17" s="11"/>
      <c r="AM17" s="11">
        <v>1963</v>
      </c>
      <c r="AN17" s="11">
        <v>17265</v>
      </c>
      <c r="AO17" s="11">
        <v>17</v>
      </c>
      <c r="AP17" s="11">
        <v>1531</v>
      </c>
      <c r="AQ17" s="11">
        <v>502</v>
      </c>
      <c r="AR17" s="11">
        <v>11133</v>
      </c>
      <c r="AS17" s="11">
        <v>12934</v>
      </c>
      <c r="AT17" s="11"/>
      <c r="AU17" s="11">
        <v>30596</v>
      </c>
      <c r="AV17" s="11">
        <v>30</v>
      </c>
      <c r="AW17" s="11">
        <v>6262</v>
      </c>
      <c r="AX17" s="11">
        <v>311250</v>
      </c>
      <c r="AY17" s="11">
        <v>12445</v>
      </c>
      <c r="AZ17" s="11">
        <v>44791</v>
      </c>
      <c r="BA17" s="11">
        <v>242098</v>
      </c>
      <c r="BB17" s="11">
        <v>840</v>
      </c>
      <c r="BC17" s="11">
        <v>5689</v>
      </c>
      <c r="BD17" s="11">
        <v>7890</v>
      </c>
      <c r="BE17" s="11">
        <v>7561</v>
      </c>
      <c r="BF17" s="11"/>
      <c r="BG17" s="11">
        <v>4011</v>
      </c>
      <c r="BH17" s="11">
        <v>4176</v>
      </c>
      <c r="BI17" s="11"/>
      <c r="BJ17" s="11">
        <v>2815</v>
      </c>
      <c r="BK17" s="11">
        <v>4491</v>
      </c>
      <c r="BL17" s="11">
        <v>120</v>
      </c>
      <c r="BM17" s="11">
        <v>222</v>
      </c>
      <c r="BN17" s="11">
        <v>12419</v>
      </c>
      <c r="BO17" s="11">
        <v>1314290</v>
      </c>
      <c r="BP17" s="11">
        <v>143582</v>
      </c>
      <c r="BQ17" s="11">
        <v>707</v>
      </c>
      <c r="BR17" s="11">
        <v>12058</v>
      </c>
      <c r="BS17" s="11">
        <v>4140</v>
      </c>
      <c r="BT17" s="11">
        <v>12507</v>
      </c>
      <c r="BU17" s="11">
        <v>29</v>
      </c>
      <c r="BV17" s="11">
        <v>45826</v>
      </c>
      <c r="BW17" s="11">
        <v>152</v>
      </c>
      <c r="BX17" s="11">
        <v>55</v>
      </c>
      <c r="BY17" s="11">
        <v>83197</v>
      </c>
      <c r="BZ17" s="11">
        <v>7883</v>
      </c>
      <c r="CA17" s="11">
        <v>3451</v>
      </c>
      <c r="CB17" s="11">
        <v>14139</v>
      </c>
      <c r="CC17" s="11">
        <v>45</v>
      </c>
      <c r="CD17" s="11">
        <v>4598</v>
      </c>
      <c r="CE17" s="11">
        <v>105</v>
      </c>
      <c r="CF17" s="11"/>
      <c r="CG17" s="11">
        <v>716249</v>
      </c>
      <c r="CH17" s="11">
        <v>805</v>
      </c>
      <c r="CI17" s="11"/>
      <c r="CJ17" s="11">
        <v>4619</v>
      </c>
      <c r="CK17" s="11">
        <v>480</v>
      </c>
      <c r="CL17" s="11">
        <v>58</v>
      </c>
      <c r="CM17" s="11">
        <v>2887</v>
      </c>
      <c r="CN17" s="11">
        <v>56</v>
      </c>
      <c r="CO17" s="11">
        <v>352</v>
      </c>
      <c r="CP17" s="11">
        <v>36266</v>
      </c>
      <c r="CQ17" s="11">
        <v>1433</v>
      </c>
      <c r="CR17" s="11"/>
      <c r="CS17" s="11">
        <v>7518</v>
      </c>
      <c r="CT17" s="11">
        <v>1204</v>
      </c>
      <c r="CU17" s="11"/>
      <c r="CV17" s="11">
        <v>16810</v>
      </c>
      <c r="CW17" s="11">
        <v>7623</v>
      </c>
      <c r="CX17" s="11">
        <v>1404</v>
      </c>
      <c r="CY17" s="11">
        <v>5883</v>
      </c>
      <c r="CZ17" s="11">
        <v>444</v>
      </c>
      <c r="DA17" s="11">
        <v>57</v>
      </c>
      <c r="DB17" s="11">
        <v>2118863</v>
      </c>
      <c r="DC17" s="11">
        <v>284132</v>
      </c>
      <c r="DD17" s="11">
        <v>120290</v>
      </c>
      <c r="DE17" s="11">
        <v>3490</v>
      </c>
      <c r="DF17" s="11">
        <v>25114</v>
      </c>
      <c r="DG17" s="11">
        <v>754694</v>
      </c>
      <c r="DH17" s="11">
        <v>129694</v>
      </c>
      <c r="DI17" s="11">
        <v>503272</v>
      </c>
      <c r="DJ17" s="11"/>
      <c r="DK17" s="11">
        <v>121393</v>
      </c>
      <c r="DL17" s="11">
        <v>6882</v>
      </c>
      <c r="DM17" s="11">
        <v>14634</v>
      </c>
      <c r="DN17" s="11">
        <v>2052</v>
      </c>
      <c r="DO17" s="11">
        <v>1387660</v>
      </c>
      <c r="DP17" s="11">
        <v>28517</v>
      </c>
      <c r="DQ17" s="11">
        <v>4098</v>
      </c>
      <c r="DR17" s="11">
        <v>21587</v>
      </c>
      <c r="DS17" s="11">
        <v>9698</v>
      </c>
      <c r="DT17" s="11">
        <v>2331</v>
      </c>
      <c r="DU17" s="11">
        <v>13200</v>
      </c>
      <c r="DV17" s="11">
        <v>11540</v>
      </c>
      <c r="DW17" s="11">
        <v>57625</v>
      </c>
      <c r="DX17" s="11"/>
      <c r="DY17" s="11">
        <v>14728</v>
      </c>
      <c r="DZ17" s="11">
        <v>165844</v>
      </c>
      <c r="EA17" s="11"/>
      <c r="EB17" s="11">
        <v>6467</v>
      </c>
      <c r="EC17" s="11">
        <v>257</v>
      </c>
      <c r="ED17" s="11"/>
      <c r="EE17" s="11">
        <v>2011</v>
      </c>
      <c r="EF17" s="11">
        <v>8667</v>
      </c>
      <c r="EG17" s="11">
        <v>3778</v>
      </c>
      <c r="EH17" s="11">
        <v>3559</v>
      </c>
      <c r="EI17" s="11">
        <v>66434</v>
      </c>
      <c r="EJ17" s="11">
        <v>3283</v>
      </c>
      <c r="EK17" s="11">
        <v>106</v>
      </c>
      <c r="EL17" s="11">
        <v>8163</v>
      </c>
      <c r="EM17" s="11">
        <v>16200</v>
      </c>
      <c r="EN17" s="11"/>
      <c r="EO17" s="11"/>
      <c r="EP17" s="11">
        <v>54</v>
      </c>
      <c r="EQ17" s="11">
        <v>52338</v>
      </c>
      <c r="ER17" s="11">
        <v>4000</v>
      </c>
      <c r="ES17" s="11">
        <v>1806</v>
      </c>
      <c r="ET17" s="11">
        <v>10946</v>
      </c>
      <c r="EU17" s="11">
        <v>6479</v>
      </c>
      <c r="EV17" s="11">
        <v>321733</v>
      </c>
      <c r="EW17" s="11">
        <v>10240</v>
      </c>
      <c r="EX17" s="11">
        <v>83670</v>
      </c>
      <c r="EY17" s="11">
        <v>40923</v>
      </c>
      <c r="EZ17" s="11">
        <v>3506523</v>
      </c>
      <c r="FA17" s="11"/>
      <c r="FB17" s="11">
        <v>23846</v>
      </c>
      <c r="FC17" s="11">
        <v>2057</v>
      </c>
      <c r="FD17" s="11">
        <v>11436</v>
      </c>
      <c r="FE17" s="11">
        <v>5201</v>
      </c>
      <c r="FF17" s="22">
        <v>16038969</v>
      </c>
      <c r="FG17">
        <v>19627</v>
      </c>
    </row>
    <row r="18" spans="1:163" x14ac:dyDescent="0.25">
      <c r="A18" s="20" t="s">
        <v>606</v>
      </c>
      <c r="B18" s="2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>
        <v>301</v>
      </c>
      <c r="N18" s="11"/>
      <c r="O18" s="11">
        <v>584</v>
      </c>
      <c r="P18" s="11"/>
      <c r="Q18" s="11"/>
      <c r="R18" s="11"/>
      <c r="S18" s="11"/>
      <c r="T18" s="11"/>
      <c r="U18" s="11">
        <v>10</v>
      </c>
      <c r="V18" s="11"/>
      <c r="W18" s="11"/>
      <c r="X18" s="11"/>
      <c r="Y18" s="11"/>
      <c r="Z18" s="11"/>
      <c r="AA18" s="11">
        <v>185</v>
      </c>
      <c r="AB18" s="11">
        <v>10770</v>
      </c>
      <c r="AC18" s="11"/>
      <c r="AD18" s="11">
        <v>10770</v>
      </c>
      <c r="AE18" s="11"/>
      <c r="AF18" s="11"/>
      <c r="AG18" s="11"/>
      <c r="AH18" s="11"/>
      <c r="AI18" s="11"/>
      <c r="AJ18" s="11"/>
      <c r="AK18" s="11"/>
      <c r="AL18" s="11"/>
      <c r="AM18" s="11">
        <v>5</v>
      </c>
      <c r="AN18" s="11">
        <v>1646</v>
      </c>
      <c r="AO18" s="11"/>
      <c r="AP18" s="11"/>
      <c r="AQ18" s="11"/>
      <c r="AR18" s="11"/>
      <c r="AS18" s="11"/>
      <c r="AT18" s="11"/>
      <c r="AU18" s="11"/>
      <c r="AV18" s="11"/>
      <c r="AW18" s="11"/>
      <c r="AX18" s="11">
        <v>3932</v>
      </c>
      <c r="AY18" s="11">
        <v>24</v>
      </c>
      <c r="AZ18" s="11"/>
      <c r="BA18" s="11">
        <v>2752</v>
      </c>
      <c r="BB18" s="11"/>
      <c r="BC18" s="11">
        <v>888</v>
      </c>
      <c r="BD18" s="11"/>
      <c r="BE18" s="11"/>
      <c r="BF18" s="11"/>
      <c r="BG18" s="11">
        <v>113</v>
      </c>
      <c r="BH18" s="11"/>
      <c r="BI18" s="11"/>
      <c r="BJ18" s="11"/>
      <c r="BK18" s="11"/>
      <c r="BL18" s="11"/>
      <c r="BM18" s="11">
        <v>16</v>
      </c>
      <c r="BN18" s="11"/>
      <c r="BO18" s="11">
        <v>13693</v>
      </c>
      <c r="BP18" s="11"/>
      <c r="BQ18" s="11"/>
      <c r="BR18" s="11"/>
      <c r="BS18" s="11"/>
      <c r="BT18" s="11"/>
      <c r="BU18" s="11"/>
      <c r="BV18" s="11">
        <v>97</v>
      </c>
      <c r="BW18" s="11"/>
      <c r="BX18" s="11"/>
      <c r="BY18" s="11">
        <v>2178</v>
      </c>
      <c r="BZ18" s="11"/>
      <c r="CA18" s="11"/>
      <c r="CB18" s="11"/>
      <c r="CC18" s="11"/>
      <c r="CD18" s="11">
        <v>374</v>
      </c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>
        <v>13522</v>
      </c>
      <c r="DC18" s="11">
        <v>2752</v>
      </c>
      <c r="DD18" s="11">
        <v>11</v>
      </c>
      <c r="DE18" s="11"/>
      <c r="DF18" s="11"/>
      <c r="DG18" s="11">
        <v>6895</v>
      </c>
      <c r="DH18" s="11">
        <v>2552</v>
      </c>
      <c r="DI18" s="11">
        <v>4254</v>
      </c>
      <c r="DJ18" s="11"/>
      <c r="DK18" s="11"/>
      <c r="DL18" s="11"/>
      <c r="DM18" s="11"/>
      <c r="DN18" s="11"/>
      <c r="DO18" s="11">
        <v>13701</v>
      </c>
      <c r="DP18" s="11"/>
      <c r="DQ18" s="11"/>
      <c r="DR18" s="11"/>
      <c r="DS18" s="11"/>
      <c r="DT18" s="11">
        <v>63</v>
      </c>
      <c r="DU18" s="11"/>
      <c r="DV18" s="11">
        <v>25</v>
      </c>
      <c r="DW18" s="11"/>
      <c r="DX18" s="11"/>
      <c r="DY18" s="11"/>
      <c r="DZ18" s="11">
        <v>2742</v>
      </c>
      <c r="EA18" s="11"/>
      <c r="EB18" s="11"/>
      <c r="EC18" s="11"/>
      <c r="ED18" s="11"/>
      <c r="EE18" s="11"/>
      <c r="EF18" s="11"/>
      <c r="EG18" s="11">
        <v>11</v>
      </c>
      <c r="EH18" s="11">
        <v>8</v>
      </c>
      <c r="EI18" s="11">
        <v>151</v>
      </c>
      <c r="EJ18" s="11"/>
      <c r="EK18" s="11"/>
      <c r="EL18" s="11"/>
      <c r="EM18" s="11"/>
      <c r="EN18" s="11"/>
      <c r="EO18" s="11"/>
      <c r="EP18" s="11"/>
      <c r="EQ18" s="11">
        <v>126</v>
      </c>
      <c r="ER18" s="11"/>
      <c r="ES18" s="11"/>
      <c r="ET18" s="11"/>
      <c r="EU18" s="11"/>
      <c r="EV18" s="11">
        <v>6895</v>
      </c>
      <c r="EW18" s="11"/>
      <c r="EX18" s="11"/>
      <c r="EY18" s="11"/>
      <c r="EZ18" s="11">
        <v>27223</v>
      </c>
      <c r="FA18" s="11"/>
      <c r="FB18" s="11">
        <v>8</v>
      </c>
      <c r="FC18" s="11"/>
      <c r="FD18" s="11"/>
      <c r="FE18" s="11"/>
      <c r="FF18" s="22">
        <v>129277</v>
      </c>
      <c r="FG18">
        <v>68554</v>
      </c>
    </row>
    <row r="19" spans="1:163" x14ac:dyDescent="0.25">
      <c r="A19" s="20" t="s">
        <v>607</v>
      </c>
      <c r="B19" s="21"/>
      <c r="C19" s="11"/>
      <c r="D19" s="11"/>
      <c r="E19" s="11"/>
      <c r="F19" s="11"/>
      <c r="G19" s="11"/>
      <c r="H19" s="11"/>
      <c r="I19" s="11"/>
      <c r="J19" s="11">
        <v>50430</v>
      </c>
      <c r="K19" s="11"/>
      <c r="L19" s="11">
        <v>55195</v>
      </c>
      <c r="M19" s="11"/>
      <c r="N19" s="11"/>
      <c r="O19" s="11"/>
      <c r="P19" s="11"/>
      <c r="Q19" s="11"/>
      <c r="R19" s="11">
        <v>22529</v>
      </c>
      <c r="S19" s="11"/>
      <c r="T19" s="11">
        <v>4592</v>
      </c>
      <c r="U19" s="11"/>
      <c r="V19" s="11"/>
      <c r="W19" s="11">
        <v>1937</v>
      </c>
      <c r="X19" s="11"/>
      <c r="Y19" s="11"/>
      <c r="Z19" s="11">
        <v>13381</v>
      </c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>
        <v>41424</v>
      </c>
      <c r="AN19" s="11">
        <v>148465</v>
      </c>
      <c r="AO19" s="11"/>
      <c r="AP19" s="11"/>
      <c r="AQ19" s="11"/>
      <c r="AR19" s="11"/>
      <c r="AS19" s="11"/>
      <c r="AT19" s="11"/>
      <c r="AU19" s="11"/>
      <c r="AV19" s="11"/>
      <c r="AW19" s="11"/>
      <c r="AX19" s="11">
        <v>333501</v>
      </c>
      <c r="AY19" s="11"/>
      <c r="AZ19" s="11"/>
      <c r="BA19" s="11">
        <v>69306</v>
      </c>
      <c r="BB19" s="11"/>
      <c r="BC19" s="11"/>
      <c r="BD19" s="11"/>
      <c r="BE19" s="11"/>
      <c r="BF19" s="11"/>
      <c r="BG19" s="11">
        <v>30987</v>
      </c>
      <c r="BH19" s="11"/>
      <c r="BI19" s="11"/>
      <c r="BJ19" s="11"/>
      <c r="BK19" s="11">
        <v>21</v>
      </c>
      <c r="BL19" s="11"/>
      <c r="BM19" s="11">
        <v>6423</v>
      </c>
      <c r="BN19" s="11"/>
      <c r="BO19" s="11">
        <v>484080</v>
      </c>
      <c r="BP19" s="11">
        <v>28090</v>
      </c>
      <c r="BQ19" s="11"/>
      <c r="BR19" s="11"/>
      <c r="BS19" s="11"/>
      <c r="BT19" s="11"/>
      <c r="BU19" s="11"/>
      <c r="BV19" s="11"/>
      <c r="BW19" s="11"/>
      <c r="BX19" s="11"/>
      <c r="BY19" s="11"/>
      <c r="BZ19" s="11">
        <v>1369</v>
      </c>
      <c r="CA19" s="11"/>
      <c r="CB19" s="11"/>
      <c r="CC19" s="11"/>
      <c r="CD19" s="11"/>
      <c r="CE19" s="11">
        <v>5675</v>
      </c>
      <c r="CF19" s="11"/>
      <c r="CG19" s="11">
        <v>1937</v>
      </c>
      <c r="CH19" s="11"/>
      <c r="CI19" s="11"/>
      <c r="CJ19" s="11"/>
      <c r="CK19" s="11"/>
      <c r="CL19" s="11"/>
      <c r="CM19" s="11"/>
      <c r="CN19" s="11"/>
      <c r="CO19" s="11"/>
      <c r="CP19" s="11"/>
      <c r="CQ19" s="11">
        <v>5169</v>
      </c>
      <c r="CR19" s="11"/>
      <c r="CS19" s="11"/>
      <c r="CT19" s="11">
        <v>1452</v>
      </c>
      <c r="CU19" s="11">
        <v>4300</v>
      </c>
      <c r="CV19" s="11"/>
      <c r="CW19" s="11"/>
      <c r="CX19" s="11"/>
      <c r="CY19" s="11"/>
      <c r="CZ19" s="11"/>
      <c r="DA19" s="11"/>
      <c r="DB19" s="11">
        <v>213830</v>
      </c>
      <c r="DC19" s="11">
        <v>161463</v>
      </c>
      <c r="DD19" s="11"/>
      <c r="DE19" s="11"/>
      <c r="DF19" s="11">
        <v>20</v>
      </c>
      <c r="DG19" s="11">
        <v>107919</v>
      </c>
      <c r="DH19" s="11">
        <v>55215</v>
      </c>
      <c r="DI19" s="11">
        <v>325806</v>
      </c>
      <c r="DJ19" s="11"/>
      <c r="DK19" s="11"/>
      <c r="DL19" s="11"/>
      <c r="DM19" s="11"/>
      <c r="DN19" s="11"/>
      <c r="DO19" s="11">
        <v>488940</v>
      </c>
      <c r="DP19" s="11"/>
      <c r="DQ19" s="11"/>
      <c r="DR19" s="11"/>
      <c r="DS19" s="11"/>
      <c r="DT19" s="11">
        <v>52529</v>
      </c>
      <c r="DU19" s="11"/>
      <c r="DV19" s="11"/>
      <c r="DW19" s="11"/>
      <c r="DX19" s="11"/>
      <c r="DY19" s="11">
        <v>24015</v>
      </c>
      <c r="DZ19" s="11">
        <v>65797</v>
      </c>
      <c r="EA19" s="11"/>
      <c r="EB19" s="11"/>
      <c r="EC19" s="11"/>
      <c r="ED19" s="11"/>
      <c r="EE19" s="11"/>
      <c r="EF19" s="11">
        <v>28704</v>
      </c>
      <c r="EG19" s="11">
        <v>2248</v>
      </c>
      <c r="EH19" s="11">
        <v>4860</v>
      </c>
      <c r="EI19" s="11"/>
      <c r="EJ19" s="11"/>
      <c r="EK19" s="11"/>
      <c r="EL19" s="11">
        <v>18040</v>
      </c>
      <c r="EM19" s="11"/>
      <c r="EN19" s="11"/>
      <c r="EO19" s="11"/>
      <c r="EP19" s="11"/>
      <c r="EQ19" s="11">
        <v>38870</v>
      </c>
      <c r="ER19" s="11"/>
      <c r="ES19" s="11"/>
      <c r="ET19" s="11"/>
      <c r="EU19" s="11"/>
      <c r="EV19" s="11">
        <v>94538</v>
      </c>
      <c r="EW19" s="11">
        <v>2140</v>
      </c>
      <c r="EX19" s="11"/>
      <c r="EY19" s="11"/>
      <c r="EZ19" s="11">
        <v>702770</v>
      </c>
      <c r="FA19" s="11"/>
      <c r="FB19" s="11">
        <v>50473</v>
      </c>
      <c r="FC19" s="11"/>
      <c r="FD19" s="11"/>
      <c r="FE19" s="11"/>
      <c r="FF19" s="22">
        <v>3748440</v>
      </c>
      <c r="FG19">
        <v>5547</v>
      </c>
    </row>
    <row r="20" spans="1:163" x14ac:dyDescent="0.25">
      <c r="A20" s="20" t="s">
        <v>608</v>
      </c>
      <c r="B20" s="2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>
        <v>10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>
        <v>356</v>
      </c>
      <c r="AO20" s="11">
        <v>1</v>
      </c>
      <c r="AP20" s="11"/>
      <c r="AQ20" s="11"/>
      <c r="AR20" s="11"/>
      <c r="AS20" s="11"/>
      <c r="AT20" s="11"/>
      <c r="AU20" s="11"/>
      <c r="AV20" s="11"/>
      <c r="AW20" s="11"/>
      <c r="AX20" s="11">
        <v>576</v>
      </c>
      <c r="AY20" s="11">
        <v>3</v>
      </c>
      <c r="AZ20" s="11"/>
      <c r="BA20" s="11"/>
      <c r="BB20" s="11"/>
      <c r="BC20" s="11"/>
      <c r="BD20" s="11"/>
      <c r="BE20" s="11"/>
      <c r="BF20" s="11"/>
      <c r="BG20" s="11">
        <v>131</v>
      </c>
      <c r="BH20" s="11"/>
      <c r="BI20" s="11"/>
      <c r="BJ20" s="11"/>
      <c r="BK20" s="11"/>
      <c r="BL20" s="11"/>
      <c r="BM20" s="11"/>
      <c r="BN20" s="11"/>
      <c r="BO20" s="11">
        <v>7251</v>
      </c>
      <c r="BP20" s="11"/>
      <c r="BQ20" s="11">
        <v>2</v>
      </c>
      <c r="BR20" s="11"/>
      <c r="BS20" s="11"/>
      <c r="BT20" s="11"/>
      <c r="BU20" s="11"/>
      <c r="BV20" s="11">
        <v>50</v>
      </c>
      <c r="BW20" s="11"/>
      <c r="BX20" s="11"/>
      <c r="BY20" s="11">
        <v>6664</v>
      </c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>
        <v>1</v>
      </c>
      <c r="DG20" s="11"/>
      <c r="DH20" s="11">
        <v>6665</v>
      </c>
      <c r="DI20" s="11">
        <v>586</v>
      </c>
      <c r="DJ20" s="11"/>
      <c r="DK20" s="11"/>
      <c r="DL20" s="11"/>
      <c r="DM20" s="11"/>
      <c r="DN20" s="11"/>
      <c r="DO20" s="11">
        <v>7251</v>
      </c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>
        <v>33</v>
      </c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>
        <v>7251</v>
      </c>
      <c r="FA20" s="11"/>
      <c r="FB20" s="11"/>
      <c r="FC20" s="11"/>
      <c r="FD20" s="11"/>
      <c r="FE20" s="11"/>
      <c r="FF20" s="22">
        <v>36831</v>
      </c>
      <c r="FG20">
        <v>0</v>
      </c>
    </row>
    <row r="21" spans="1:163" x14ac:dyDescent="0.25">
      <c r="A21" s="20" t="s">
        <v>609</v>
      </c>
      <c r="B21" s="21"/>
      <c r="C21" s="11"/>
      <c r="D21" s="11"/>
      <c r="E21" s="11"/>
      <c r="F21" s="11"/>
      <c r="G21" s="11"/>
      <c r="H21" s="11">
        <v>843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>
        <v>843</v>
      </c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>
        <v>843</v>
      </c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>
        <v>843</v>
      </c>
      <c r="FA21" s="11"/>
      <c r="FB21" s="11"/>
      <c r="FC21" s="11"/>
      <c r="FD21" s="11"/>
      <c r="FE21" s="11"/>
      <c r="FF21" s="22">
        <v>3372</v>
      </c>
      <c r="FG21">
        <v>9093</v>
      </c>
    </row>
    <row r="22" spans="1:163" x14ac:dyDescent="0.25">
      <c r="A22" s="20" t="s">
        <v>610</v>
      </c>
      <c r="B22" s="21">
        <v>2698</v>
      </c>
      <c r="C22" s="11">
        <v>116788</v>
      </c>
      <c r="D22" s="11">
        <v>4007</v>
      </c>
      <c r="E22" s="11">
        <v>4132</v>
      </c>
      <c r="F22" s="11"/>
      <c r="G22" s="11"/>
      <c r="H22" s="11">
        <v>33717</v>
      </c>
      <c r="I22" s="11">
        <v>2495</v>
      </c>
      <c r="J22" s="11">
        <v>371499</v>
      </c>
      <c r="K22" s="11">
        <v>20591</v>
      </c>
      <c r="L22" s="11">
        <v>25520</v>
      </c>
      <c r="M22" s="11">
        <v>40879</v>
      </c>
      <c r="N22" s="11">
        <v>2676</v>
      </c>
      <c r="O22" s="11">
        <v>8377</v>
      </c>
      <c r="P22" s="11">
        <v>1</v>
      </c>
      <c r="Q22" s="11">
        <v>872</v>
      </c>
      <c r="R22" s="11">
        <v>3935</v>
      </c>
      <c r="S22" s="11"/>
      <c r="T22" s="11">
        <v>4387</v>
      </c>
      <c r="U22" s="11">
        <v>138</v>
      </c>
      <c r="V22" s="11">
        <v>2608</v>
      </c>
      <c r="W22" s="11">
        <v>463272</v>
      </c>
      <c r="X22" s="11">
        <v>2</v>
      </c>
      <c r="Y22" s="11"/>
      <c r="Z22" s="11">
        <v>395184</v>
      </c>
      <c r="AA22" s="11">
        <v>33999</v>
      </c>
      <c r="AB22" s="11">
        <v>792725</v>
      </c>
      <c r="AC22" s="11">
        <v>26020</v>
      </c>
      <c r="AD22" s="11">
        <v>792645</v>
      </c>
      <c r="AE22" s="11">
        <v>1838</v>
      </c>
      <c r="AF22" s="11">
        <v>4458</v>
      </c>
      <c r="AG22" s="11">
        <v>7849</v>
      </c>
      <c r="AH22" s="11">
        <v>791</v>
      </c>
      <c r="AI22" s="11">
        <v>50918</v>
      </c>
      <c r="AJ22" s="11">
        <v>8970</v>
      </c>
      <c r="AK22" s="11">
        <v>573</v>
      </c>
      <c r="AL22" s="11">
        <v>178</v>
      </c>
      <c r="AM22" s="11">
        <v>7248</v>
      </c>
      <c r="AN22" s="11">
        <v>123367</v>
      </c>
      <c r="AO22" s="11">
        <v>14184</v>
      </c>
      <c r="AP22" s="11">
        <v>1558</v>
      </c>
      <c r="AQ22" s="11">
        <v>502</v>
      </c>
      <c r="AR22" s="11">
        <v>11432</v>
      </c>
      <c r="AS22" s="11">
        <v>14681</v>
      </c>
      <c r="AT22" s="11">
        <v>2</v>
      </c>
      <c r="AU22" s="11">
        <v>87523</v>
      </c>
      <c r="AV22" s="11">
        <v>1179</v>
      </c>
      <c r="AW22" s="11">
        <v>6270</v>
      </c>
      <c r="AX22" s="11">
        <v>677317</v>
      </c>
      <c r="AY22" s="11">
        <v>24150</v>
      </c>
      <c r="AZ22" s="11">
        <v>64399</v>
      </c>
      <c r="BA22" s="11">
        <v>244987</v>
      </c>
      <c r="BB22" s="11">
        <v>849</v>
      </c>
      <c r="BC22" s="11">
        <v>34644</v>
      </c>
      <c r="BD22" s="11">
        <v>7890</v>
      </c>
      <c r="BE22" s="11">
        <v>7561</v>
      </c>
      <c r="BF22" s="11"/>
      <c r="BG22" s="11">
        <v>8143</v>
      </c>
      <c r="BH22" s="11">
        <v>5916</v>
      </c>
      <c r="BI22" s="11">
        <v>80</v>
      </c>
      <c r="BJ22" s="11">
        <v>3110</v>
      </c>
      <c r="BK22" s="11">
        <v>4747</v>
      </c>
      <c r="BL22" s="11">
        <v>120</v>
      </c>
      <c r="BM22" s="11">
        <v>2708</v>
      </c>
      <c r="BN22" s="11">
        <v>21978</v>
      </c>
      <c r="BO22" s="11">
        <v>1976900</v>
      </c>
      <c r="BP22" s="11">
        <v>186077</v>
      </c>
      <c r="BQ22" s="11">
        <v>5425</v>
      </c>
      <c r="BR22" s="11">
        <v>12297</v>
      </c>
      <c r="BS22" s="11">
        <v>4140</v>
      </c>
      <c r="BT22" s="11">
        <v>17209</v>
      </c>
      <c r="BU22" s="11">
        <v>301</v>
      </c>
      <c r="BV22" s="11">
        <v>82965</v>
      </c>
      <c r="BW22" s="11">
        <v>381</v>
      </c>
      <c r="BX22" s="11">
        <v>66</v>
      </c>
      <c r="BY22" s="11">
        <v>127856</v>
      </c>
      <c r="BZ22" s="11">
        <v>7883</v>
      </c>
      <c r="CA22" s="11">
        <v>5280</v>
      </c>
      <c r="CB22" s="11">
        <v>14139</v>
      </c>
      <c r="CC22" s="11">
        <v>68</v>
      </c>
      <c r="CD22" s="11">
        <v>7479</v>
      </c>
      <c r="CE22" s="11">
        <v>105</v>
      </c>
      <c r="CF22" s="11"/>
      <c r="CG22" s="11">
        <v>765245</v>
      </c>
      <c r="CH22" s="11">
        <v>805</v>
      </c>
      <c r="CI22" s="11"/>
      <c r="CJ22" s="11">
        <v>4762</v>
      </c>
      <c r="CK22" s="11">
        <v>1112</v>
      </c>
      <c r="CL22" s="11">
        <v>242</v>
      </c>
      <c r="CM22" s="11">
        <v>3078</v>
      </c>
      <c r="CN22" s="11">
        <v>552</v>
      </c>
      <c r="CO22" s="11">
        <v>352</v>
      </c>
      <c r="CP22" s="11">
        <v>46964</v>
      </c>
      <c r="CQ22" s="11">
        <v>1434</v>
      </c>
      <c r="CR22" s="11">
        <v>13</v>
      </c>
      <c r="CS22" s="11">
        <v>7518</v>
      </c>
      <c r="CT22" s="11">
        <v>1204</v>
      </c>
      <c r="CU22" s="11"/>
      <c r="CV22" s="11">
        <v>16810</v>
      </c>
      <c r="CW22" s="11">
        <v>8679</v>
      </c>
      <c r="CX22" s="11">
        <v>1404</v>
      </c>
      <c r="CY22" s="11">
        <v>5883</v>
      </c>
      <c r="CZ22" s="11">
        <v>1300</v>
      </c>
      <c r="DA22" s="11">
        <v>12318</v>
      </c>
      <c r="DB22" s="11">
        <v>2355773</v>
      </c>
      <c r="DC22" s="11">
        <v>288925</v>
      </c>
      <c r="DD22" s="11">
        <v>121940</v>
      </c>
      <c r="DE22" s="11">
        <v>3490</v>
      </c>
      <c r="DF22" s="11">
        <v>33811</v>
      </c>
      <c r="DG22" s="11">
        <v>997120</v>
      </c>
      <c r="DH22" s="11">
        <v>194967</v>
      </c>
      <c r="DI22" s="11">
        <v>879185</v>
      </c>
      <c r="DJ22" s="11"/>
      <c r="DK22" s="11">
        <v>121931</v>
      </c>
      <c r="DL22" s="11">
        <v>7280</v>
      </c>
      <c r="DM22" s="11">
        <v>14897</v>
      </c>
      <c r="DN22" s="11">
        <v>2411</v>
      </c>
      <c r="DO22" s="11">
        <v>2071272</v>
      </c>
      <c r="DP22" s="11">
        <v>28517</v>
      </c>
      <c r="DQ22" s="11">
        <v>4121</v>
      </c>
      <c r="DR22" s="11">
        <v>22263</v>
      </c>
      <c r="DS22" s="11">
        <v>19823</v>
      </c>
      <c r="DT22" s="11">
        <v>13137</v>
      </c>
      <c r="DU22" s="11">
        <v>13200</v>
      </c>
      <c r="DV22" s="11">
        <v>24115</v>
      </c>
      <c r="DW22" s="11">
        <v>57625</v>
      </c>
      <c r="DX22" s="11"/>
      <c r="DY22" s="11">
        <v>16315</v>
      </c>
      <c r="DZ22" s="11">
        <v>166406</v>
      </c>
      <c r="EA22" s="11"/>
      <c r="EB22" s="11">
        <v>6467</v>
      </c>
      <c r="EC22" s="11">
        <v>337</v>
      </c>
      <c r="ED22" s="11">
        <v>611</v>
      </c>
      <c r="EE22" s="11">
        <v>3828</v>
      </c>
      <c r="EF22" s="11">
        <v>8667</v>
      </c>
      <c r="EG22" s="11">
        <v>4999</v>
      </c>
      <c r="EH22" s="11">
        <v>3878</v>
      </c>
      <c r="EI22" s="11">
        <v>84059</v>
      </c>
      <c r="EJ22" s="11">
        <v>3283</v>
      </c>
      <c r="EK22" s="11">
        <v>111</v>
      </c>
      <c r="EL22" s="11">
        <v>12549</v>
      </c>
      <c r="EM22" s="11">
        <v>16200</v>
      </c>
      <c r="EN22" s="11"/>
      <c r="EO22" s="11"/>
      <c r="EP22" s="11">
        <v>165</v>
      </c>
      <c r="EQ22" s="11">
        <v>58098</v>
      </c>
      <c r="ER22" s="11">
        <v>7390</v>
      </c>
      <c r="ES22" s="11">
        <v>1831</v>
      </c>
      <c r="ET22" s="11">
        <v>11199</v>
      </c>
      <c r="EU22" s="11">
        <v>7452</v>
      </c>
      <c r="EV22" s="11">
        <v>528952</v>
      </c>
      <c r="EW22" s="11">
        <v>10240</v>
      </c>
      <c r="EX22" s="11">
        <v>83670</v>
      </c>
      <c r="EY22" s="11">
        <v>41066</v>
      </c>
      <c r="EZ22" s="11">
        <v>4427045</v>
      </c>
      <c r="FA22" s="11"/>
      <c r="FB22" s="11">
        <v>24422</v>
      </c>
      <c r="FC22" s="11">
        <v>2456</v>
      </c>
      <c r="FD22" s="11">
        <v>11436</v>
      </c>
      <c r="FE22" s="11">
        <v>5269</v>
      </c>
      <c r="FF22" s="22">
        <v>20753737</v>
      </c>
      <c r="FG22">
        <v>28885</v>
      </c>
    </row>
    <row r="23" spans="1:163" x14ac:dyDescent="0.25">
      <c r="A23" s="20" t="s">
        <v>611</v>
      </c>
      <c r="B23" s="21"/>
      <c r="C23" s="11"/>
      <c r="D23" s="11"/>
      <c r="E23" s="11"/>
      <c r="F23" s="11"/>
      <c r="G23" s="11"/>
      <c r="H23" s="11"/>
      <c r="I23" s="11"/>
      <c r="J23" s="11">
        <v>2740</v>
      </c>
      <c r="K23" s="11"/>
      <c r="L23" s="11"/>
      <c r="M23" s="11">
        <v>303</v>
      </c>
      <c r="N23" s="11"/>
      <c r="O23" s="11">
        <v>576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v>69</v>
      </c>
      <c r="AA23" s="11">
        <v>954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>
        <v>60</v>
      </c>
      <c r="AN23" s="11">
        <v>4755</v>
      </c>
      <c r="AO23" s="11">
        <v>778</v>
      </c>
      <c r="AP23" s="11"/>
      <c r="AQ23" s="11"/>
      <c r="AR23" s="11"/>
      <c r="AS23" s="11"/>
      <c r="AT23" s="11"/>
      <c r="AU23" s="11">
        <v>795</v>
      </c>
      <c r="AV23" s="11"/>
      <c r="AW23" s="11"/>
      <c r="AX23" s="11">
        <v>16262</v>
      </c>
      <c r="AY23" s="11">
        <v>206</v>
      </c>
      <c r="AZ23" s="11">
        <v>2105</v>
      </c>
      <c r="BA23" s="11"/>
      <c r="BB23" s="11"/>
      <c r="BC23" s="11">
        <v>1001</v>
      </c>
      <c r="BD23" s="11"/>
      <c r="BE23" s="11"/>
      <c r="BF23" s="11"/>
      <c r="BG23" s="11"/>
      <c r="BH23" s="11"/>
      <c r="BI23" s="11"/>
      <c r="BJ23" s="11"/>
      <c r="BK23" s="11"/>
      <c r="BL23" s="11"/>
      <c r="BM23" s="11">
        <v>119</v>
      </c>
      <c r="BN23" s="11">
        <v>15</v>
      </c>
      <c r="BO23" s="11">
        <v>28830</v>
      </c>
      <c r="BP23" s="11">
        <v>494</v>
      </c>
      <c r="BQ23" s="11"/>
      <c r="BR23" s="11"/>
      <c r="BS23" s="11"/>
      <c r="BT23" s="11"/>
      <c r="BU23" s="11"/>
      <c r="BV23" s="11">
        <v>2208</v>
      </c>
      <c r="BW23" s="11"/>
      <c r="BX23" s="11"/>
      <c r="BY23" s="11">
        <v>2996</v>
      </c>
      <c r="BZ23" s="11"/>
      <c r="CA23" s="11"/>
      <c r="CB23" s="11"/>
      <c r="CC23" s="11"/>
      <c r="CD23" s="11">
        <v>164</v>
      </c>
      <c r="CE23" s="11"/>
      <c r="CF23" s="11"/>
      <c r="CG23" s="11"/>
      <c r="CH23" s="11"/>
      <c r="CI23" s="11"/>
      <c r="CJ23" s="11"/>
      <c r="CK23" s="11"/>
      <c r="CL23" s="11">
        <v>62</v>
      </c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>
        <v>4</v>
      </c>
      <c r="CX23" s="11"/>
      <c r="CY23" s="11"/>
      <c r="CZ23" s="11"/>
      <c r="DA23" s="11">
        <v>1733</v>
      </c>
      <c r="DB23" s="11">
        <v>2740</v>
      </c>
      <c r="DC23" s="11"/>
      <c r="DD23" s="11">
        <v>108</v>
      </c>
      <c r="DE23" s="11"/>
      <c r="DF23" s="11"/>
      <c r="DG23" s="11">
        <v>8346</v>
      </c>
      <c r="DH23" s="11">
        <v>3160</v>
      </c>
      <c r="DI23" s="11">
        <v>17324</v>
      </c>
      <c r="DJ23" s="11"/>
      <c r="DK23" s="11"/>
      <c r="DL23" s="11"/>
      <c r="DM23" s="11"/>
      <c r="DN23" s="11"/>
      <c r="DO23" s="11">
        <v>28830</v>
      </c>
      <c r="DP23" s="11"/>
      <c r="DQ23" s="11"/>
      <c r="DR23" s="11"/>
      <c r="DS23" s="11">
        <v>22</v>
      </c>
      <c r="DT23" s="11">
        <v>10</v>
      </c>
      <c r="DU23" s="11"/>
      <c r="DV23" s="11">
        <v>296</v>
      </c>
      <c r="DW23" s="11"/>
      <c r="DX23" s="11"/>
      <c r="DY23" s="11"/>
      <c r="DZ23" s="11"/>
      <c r="EA23" s="11"/>
      <c r="EB23" s="11"/>
      <c r="EC23" s="11"/>
      <c r="ED23" s="11">
        <v>603</v>
      </c>
      <c r="EE23" s="11"/>
      <c r="EF23" s="11"/>
      <c r="EG23" s="11">
        <v>15</v>
      </c>
      <c r="EH23" s="11"/>
      <c r="EI23" s="11">
        <v>1240</v>
      </c>
      <c r="EJ23" s="11"/>
      <c r="EK23" s="11"/>
      <c r="EL23" s="11"/>
      <c r="EM23" s="11"/>
      <c r="EN23" s="11"/>
      <c r="EO23" s="11"/>
      <c r="EP23" s="11"/>
      <c r="EQ23" s="11"/>
      <c r="ER23" s="11">
        <v>1602</v>
      </c>
      <c r="ES23" s="11"/>
      <c r="ET23" s="11"/>
      <c r="EU23" s="11"/>
      <c r="EV23" s="11">
        <v>8277</v>
      </c>
      <c r="EW23" s="11"/>
      <c r="EX23" s="11"/>
      <c r="EY23" s="11"/>
      <c r="EZ23" s="11">
        <v>31570</v>
      </c>
      <c r="FA23" s="11"/>
      <c r="FB23" s="11"/>
      <c r="FC23" s="11"/>
      <c r="FD23" s="11"/>
      <c r="FE23" s="11"/>
      <c r="FF23" s="22">
        <v>171372</v>
      </c>
      <c r="FG23">
        <v>25573</v>
      </c>
    </row>
    <row r="24" spans="1:163" x14ac:dyDescent="0.25">
      <c r="A24" s="20" t="s">
        <v>612</v>
      </c>
      <c r="B24" s="21"/>
      <c r="C24" s="11"/>
      <c r="D24" s="11"/>
      <c r="E24" s="11"/>
      <c r="F24" s="11"/>
      <c r="G24" s="11"/>
      <c r="H24" s="11"/>
      <c r="I24" s="11"/>
      <c r="J24" s="11">
        <v>2739</v>
      </c>
      <c r="K24" s="11"/>
      <c r="L24" s="11"/>
      <c r="M24" s="11">
        <v>211</v>
      </c>
      <c r="N24" s="11"/>
      <c r="O24" s="11">
        <v>822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v>129</v>
      </c>
      <c r="AA24" s="11">
        <v>954</v>
      </c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>
        <v>90</v>
      </c>
      <c r="AN24" s="11">
        <v>4755</v>
      </c>
      <c r="AO24" s="11">
        <v>952</v>
      </c>
      <c r="AP24" s="11"/>
      <c r="AQ24" s="11"/>
      <c r="AR24" s="11"/>
      <c r="AS24" s="11"/>
      <c r="AT24" s="11"/>
      <c r="AU24" s="11">
        <v>795</v>
      </c>
      <c r="AV24" s="11"/>
      <c r="AW24" s="11"/>
      <c r="AX24" s="11">
        <v>18319</v>
      </c>
      <c r="AY24" s="11">
        <v>268</v>
      </c>
      <c r="AZ24" s="11">
        <v>2105</v>
      </c>
      <c r="BA24" s="11"/>
      <c r="BB24" s="11"/>
      <c r="BC24" s="11">
        <v>1739</v>
      </c>
      <c r="BD24" s="11"/>
      <c r="BE24" s="11"/>
      <c r="BF24" s="11"/>
      <c r="BG24" s="11"/>
      <c r="BH24" s="11"/>
      <c r="BI24" s="11"/>
      <c r="BJ24" s="11"/>
      <c r="BK24" s="11"/>
      <c r="BL24" s="11"/>
      <c r="BM24" s="11">
        <v>119</v>
      </c>
      <c r="BN24" s="11">
        <v>15</v>
      </c>
      <c r="BO24" s="11">
        <v>31230</v>
      </c>
      <c r="BP24" s="11">
        <v>494</v>
      </c>
      <c r="BQ24" s="11"/>
      <c r="BR24" s="11"/>
      <c r="BS24" s="11"/>
      <c r="BT24" s="11"/>
      <c r="BU24" s="11">
        <v>6</v>
      </c>
      <c r="BV24" s="11">
        <v>2208</v>
      </c>
      <c r="BW24" s="11"/>
      <c r="BX24" s="11"/>
      <c r="BY24" s="11">
        <v>2996</v>
      </c>
      <c r="BZ24" s="11"/>
      <c r="CA24" s="11"/>
      <c r="CB24" s="11"/>
      <c r="CC24" s="11"/>
      <c r="CD24" s="11">
        <v>109</v>
      </c>
      <c r="CE24" s="11"/>
      <c r="CF24" s="11"/>
      <c r="CG24" s="11"/>
      <c r="CH24" s="11"/>
      <c r="CI24" s="11"/>
      <c r="CJ24" s="11"/>
      <c r="CK24" s="11"/>
      <c r="CL24" s="11">
        <v>38</v>
      </c>
      <c r="CM24" s="11"/>
      <c r="CN24" s="11"/>
      <c r="CO24" s="11"/>
      <c r="CP24" s="11"/>
      <c r="CQ24" s="11"/>
      <c r="CR24" s="11">
        <v>2</v>
      </c>
      <c r="CS24" s="11"/>
      <c r="CT24" s="11"/>
      <c r="CU24" s="11"/>
      <c r="CV24" s="11"/>
      <c r="CW24" s="11">
        <v>4</v>
      </c>
      <c r="CX24" s="11"/>
      <c r="CY24" s="11"/>
      <c r="CZ24" s="11"/>
      <c r="DA24" s="11">
        <v>2035</v>
      </c>
      <c r="DB24" s="11">
        <v>2741</v>
      </c>
      <c r="DC24" s="11">
        <v>2</v>
      </c>
      <c r="DD24" s="11">
        <v>108</v>
      </c>
      <c r="DE24" s="11"/>
      <c r="DF24" s="11"/>
      <c r="DG24" s="11">
        <v>8746</v>
      </c>
      <c r="DH24" s="11">
        <v>3111</v>
      </c>
      <c r="DI24" s="11">
        <v>19379</v>
      </c>
      <c r="DJ24" s="11"/>
      <c r="DK24" s="11"/>
      <c r="DL24" s="11"/>
      <c r="DM24" s="11"/>
      <c r="DN24" s="11"/>
      <c r="DO24" s="11">
        <v>31236</v>
      </c>
      <c r="DP24" s="11"/>
      <c r="DQ24" s="11"/>
      <c r="DR24" s="11"/>
      <c r="DS24" s="11">
        <v>22</v>
      </c>
      <c r="DT24" s="11"/>
      <c r="DU24" s="11"/>
      <c r="DV24" s="11">
        <v>296</v>
      </c>
      <c r="DW24" s="11"/>
      <c r="DX24" s="11"/>
      <c r="DY24" s="11"/>
      <c r="DZ24" s="11"/>
      <c r="EA24" s="11"/>
      <c r="EB24" s="11"/>
      <c r="EC24" s="11"/>
      <c r="ED24" s="11">
        <v>603</v>
      </c>
      <c r="EE24" s="11"/>
      <c r="EF24" s="11"/>
      <c r="EG24" s="11">
        <v>24</v>
      </c>
      <c r="EH24" s="11"/>
      <c r="EI24" s="11">
        <v>1860</v>
      </c>
      <c r="EJ24" s="11"/>
      <c r="EK24" s="11"/>
      <c r="EL24" s="11"/>
      <c r="EM24" s="11"/>
      <c r="EN24" s="11"/>
      <c r="EO24" s="11"/>
      <c r="EP24" s="11"/>
      <c r="EQ24" s="11"/>
      <c r="ER24" s="11">
        <v>1601</v>
      </c>
      <c r="ES24" s="11"/>
      <c r="ET24" s="11"/>
      <c r="EU24" s="11"/>
      <c r="EV24" s="11">
        <v>8617</v>
      </c>
      <c r="EW24" s="11"/>
      <c r="EX24" s="11"/>
      <c r="EY24" s="11"/>
      <c r="EZ24" s="11">
        <v>33977</v>
      </c>
      <c r="FA24" s="11"/>
      <c r="FB24" s="11"/>
      <c r="FC24" s="11"/>
      <c r="FD24" s="11"/>
      <c r="FE24" s="11"/>
      <c r="FF24" s="22">
        <v>185457</v>
      </c>
      <c r="FG24">
        <v>117184</v>
      </c>
    </row>
    <row r="25" spans="1:163" x14ac:dyDescent="0.25">
      <c r="A25" s="20" t="s">
        <v>613</v>
      </c>
      <c r="B25" s="21"/>
      <c r="C25" s="11"/>
      <c r="D25" s="11"/>
      <c r="E25" s="11"/>
      <c r="F25" s="11"/>
      <c r="G25" s="11"/>
      <c r="H25" s="11"/>
      <c r="I25" s="11"/>
      <c r="J25" s="11">
        <v>160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>
        <v>98</v>
      </c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>
        <v>3523</v>
      </c>
      <c r="BP25" s="11"/>
      <c r="BQ25" s="11"/>
      <c r="BR25" s="11"/>
      <c r="BS25" s="11"/>
      <c r="BT25" s="11"/>
      <c r="BU25" s="11"/>
      <c r="BV25" s="11">
        <v>98</v>
      </c>
      <c r="BW25" s="11"/>
      <c r="BX25" s="11"/>
      <c r="BY25" s="11">
        <v>7</v>
      </c>
      <c r="BZ25" s="11"/>
      <c r="CA25" s="11"/>
      <c r="CB25" s="11"/>
      <c r="CC25" s="11"/>
      <c r="CD25" s="11">
        <v>3418</v>
      </c>
      <c r="CE25" s="11"/>
      <c r="CF25" s="11"/>
      <c r="CG25" s="11"/>
      <c r="CH25" s="11"/>
      <c r="CI25" s="11"/>
      <c r="CJ25" s="11">
        <v>160</v>
      </c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>
        <v>160</v>
      </c>
      <c r="DC25" s="11"/>
      <c r="DD25" s="11"/>
      <c r="DE25" s="11"/>
      <c r="DF25" s="11"/>
      <c r="DG25" s="11"/>
      <c r="DH25" s="11">
        <v>3425</v>
      </c>
      <c r="DI25" s="11">
        <v>98</v>
      </c>
      <c r="DJ25" s="11"/>
      <c r="DK25" s="11"/>
      <c r="DL25" s="11"/>
      <c r="DM25" s="11"/>
      <c r="DN25" s="11"/>
      <c r="DO25" s="11">
        <v>3523</v>
      </c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>
        <v>3683</v>
      </c>
      <c r="FA25" s="11"/>
      <c r="FB25" s="11"/>
      <c r="FC25" s="11"/>
      <c r="FD25" s="11"/>
      <c r="FE25" s="11"/>
      <c r="FF25" s="22">
        <v>18353</v>
      </c>
      <c r="FG25">
        <v>29040</v>
      </c>
    </row>
    <row r="26" spans="1:163" x14ac:dyDescent="0.25">
      <c r="A26" s="20" t="s">
        <v>614</v>
      </c>
      <c r="B26" s="21">
        <v>4051</v>
      </c>
      <c r="C26" s="11">
        <v>241859</v>
      </c>
      <c r="D26" s="11"/>
      <c r="E26" s="11"/>
      <c r="F26" s="11"/>
      <c r="G26" s="11">
        <v>97748</v>
      </c>
      <c r="H26" s="11">
        <v>66444</v>
      </c>
      <c r="I26" s="11">
        <v>2390</v>
      </c>
      <c r="J26" s="11">
        <v>547339</v>
      </c>
      <c r="K26" s="11">
        <v>525634</v>
      </c>
      <c r="L26" s="11">
        <v>49658</v>
      </c>
      <c r="M26" s="11">
        <v>12431</v>
      </c>
      <c r="N26" s="11">
        <v>17280</v>
      </c>
      <c r="O26" s="11">
        <v>25438</v>
      </c>
      <c r="P26" s="11"/>
      <c r="Q26" s="11">
        <v>38557</v>
      </c>
      <c r="R26" s="11">
        <v>2077</v>
      </c>
      <c r="S26" s="11">
        <v>23767</v>
      </c>
      <c r="T26" s="11">
        <v>49</v>
      </c>
      <c r="U26" s="11">
        <v>31639</v>
      </c>
      <c r="V26" s="11">
        <v>4496</v>
      </c>
      <c r="W26" s="11">
        <v>25095</v>
      </c>
      <c r="X26" s="11">
        <v>3686</v>
      </c>
      <c r="Y26" s="11"/>
      <c r="Z26" s="11">
        <v>64407</v>
      </c>
      <c r="AA26" s="11">
        <v>983</v>
      </c>
      <c r="AB26" s="11">
        <v>95154</v>
      </c>
      <c r="AC26" s="11">
        <v>13719</v>
      </c>
      <c r="AD26" s="11">
        <v>84022</v>
      </c>
      <c r="AE26" s="11">
        <v>4228</v>
      </c>
      <c r="AF26" s="11">
        <v>434</v>
      </c>
      <c r="AG26" s="11">
        <v>29</v>
      </c>
      <c r="AH26" s="11">
        <v>493</v>
      </c>
      <c r="AI26" s="11">
        <v>7642</v>
      </c>
      <c r="AJ26" s="11"/>
      <c r="AK26" s="11">
        <v>2054</v>
      </c>
      <c r="AL26" s="11"/>
      <c r="AM26" s="11">
        <v>1171</v>
      </c>
      <c r="AN26" s="11">
        <v>87229</v>
      </c>
      <c r="AO26" s="11">
        <v>5841</v>
      </c>
      <c r="AP26" s="11">
        <v>3361</v>
      </c>
      <c r="AQ26" s="11">
        <v>47906</v>
      </c>
      <c r="AR26" s="11">
        <v>1935</v>
      </c>
      <c r="AS26" s="11">
        <v>125443</v>
      </c>
      <c r="AT26" s="11"/>
      <c r="AU26" s="11">
        <v>85508</v>
      </c>
      <c r="AV26" s="11">
        <v>250</v>
      </c>
      <c r="AW26" s="11"/>
      <c r="AX26" s="11">
        <v>700145</v>
      </c>
      <c r="AY26" s="11">
        <v>9444</v>
      </c>
      <c r="AZ26" s="11">
        <v>26755</v>
      </c>
      <c r="BA26" s="11">
        <v>667432</v>
      </c>
      <c r="BB26" s="11">
        <v>902</v>
      </c>
      <c r="BC26" s="11">
        <v>146521</v>
      </c>
      <c r="BD26" s="11">
        <v>2297</v>
      </c>
      <c r="BE26" s="11">
        <v>2724</v>
      </c>
      <c r="BF26" s="11"/>
      <c r="BG26" s="11">
        <v>13938</v>
      </c>
      <c r="BH26" s="11"/>
      <c r="BI26" s="11">
        <v>11132</v>
      </c>
      <c r="BJ26" s="11"/>
      <c r="BK26" s="11">
        <v>2621</v>
      </c>
      <c r="BL26" s="11"/>
      <c r="BM26" s="11">
        <v>10738</v>
      </c>
      <c r="BN26" s="11">
        <v>38118</v>
      </c>
      <c r="BO26" s="11">
        <v>2448551</v>
      </c>
      <c r="BP26" s="11">
        <v>114193</v>
      </c>
      <c r="BQ26" s="11">
        <v>14884</v>
      </c>
      <c r="BR26" s="11">
        <v>160370</v>
      </c>
      <c r="BS26" s="11">
        <v>33675</v>
      </c>
      <c r="BT26" s="11"/>
      <c r="BU26" s="11">
        <v>19748</v>
      </c>
      <c r="BV26" s="11">
        <v>144548</v>
      </c>
      <c r="BW26" s="11"/>
      <c r="BX26" s="11">
        <v>3958</v>
      </c>
      <c r="BY26" s="11">
        <v>375046</v>
      </c>
      <c r="BZ26" s="11">
        <v>7940</v>
      </c>
      <c r="CA26" s="11"/>
      <c r="CB26" s="11">
        <v>153</v>
      </c>
      <c r="CC26" s="11"/>
      <c r="CD26" s="11">
        <v>115717</v>
      </c>
      <c r="CE26" s="11"/>
      <c r="CF26" s="11">
        <v>21841</v>
      </c>
      <c r="CG26" s="11">
        <v>157836</v>
      </c>
      <c r="CH26" s="11"/>
      <c r="CI26" s="11">
        <v>15550</v>
      </c>
      <c r="CJ26" s="11"/>
      <c r="CK26" s="11">
        <v>2668</v>
      </c>
      <c r="CL26" s="11">
        <v>2341</v>
      </c>
      <c r="CM26" s="11">
        <v>3014</v>
      </c>
      <c r="CN26" s="11"/>
      <c r="CO26" s="11">
        <v>5414</v>
      </c>
      <c r="CP26" s="11">
        <v>156281</v>
      </c>
      <c r="CQ26" s="11">
        <v>88</v>
      </c>
      <c r="CR26" s="11"/>
      <c r="CS26" s="11">
        <v>1588</v>
      </c>
      <c r="CT26" s="11"/>
      <c r="CU26" s="11"/>
      <c r="CV26" s="11">
        <v>20</v>
      </c>
      <c r="CW26" s="11">
        <v>58158</v>
      </c>
      <c r="CX26" s="11"/>
      <c r="CY26" s="11">
        <v>21151</v>
      </c>
      <c r="CZ26" s="11"/>
      <c r="DA26" s="11">
        <v>68438</v>
      </c>
      <c r="DB26" s="11">
        <v>2248705</v>
      </c>
      <c r="DC26" s="11">
        <v>680883</v>
      </c>
      <c r="DD26" s="11">
        <v>4091</v>
      </c>
      <c r="DE26" s="11"/>
      <c r="DF26" s="11">
        <v>8436</v>
      </c>
      <c r="DG26" s="11">
        <v>1279661</v>
      </c>
      <c r="DH26" s="11">
        <v>568605</v>
      </c>
      <c r="DI26" s="11">
        <v>790522</v>
      </c>
      <c r="DJ26" s="11">
        <v>21361</v>
      </c>
      <c r="DK26" s="11">
        <v>560264</v>
      </c>
      <c r="DL26" s="11">
        <v>125</v>
      </c>
      <c r="DM26" s="11">
        <v>1214</v>
      </c>
      <c r="DN26" s="11">
        <v>3007</v>
      </c>
      <c r="DO26" s="11">
        <v>2638788</v>
      </c>
      <c r="DP26" s="11">
        <v>27650</v>
      </c>
      <c r="DQ26" s="11"/>
      <c r="DR26" s="11">
        <v>13988</v>
      </c>
      <c r="DS26" s="11">
        <v>20591</v>
      </c>
      <c r="DT26" s="11">
        <v>5821</v>
      </c>
      <c r="DU26" s="11"/>
      <c r="DV26" s="11">
        <v>14916</v>
      </c>
      <c r="DW26" s="11"/>
      <c r="DX26" s="11">
        <v>30730</v>
      </c>
      <c r="DY26" s="11">
        <v>8365</v>
      </c>
      <c r="DZ26" s="11">
        <v>519202</v>
      </c>
      <c r="EA26" s="11">
        <v>108383</v>
      </c>
      <c r="EB26" s="11"/>
      <c r="EC26" s="11">
        <v>64</v>
      </c>
      <c r="ED26" s="11">
        <v>35868</v>
      </c>
      <c r="EE26" s="11"/>
      <c r="EF26" s="11">
        <v>501</v>
      </c>
      <c r="EG26" s="11">
        <v>3150</v>
      </c>
      <c r="EH26" s="11">
        <v>489</v>
      </c>
      <c r="EI26" s="11">
        <v>1549</v>
      </c>
      <c r="EJ26" s="11">
        <v>22459</v>
      </c>
      <c r="EK26" s="11"/>
      <c r="EL26" s="11">
        <v>106566</v>
      </c>
      <c r="EM26" s="11">
        <v>38</v>
      </c>
      <c r="EN26" s="11">
        <v>17220</v>
      </c>
      <c r="EO26" s="11">
        <v>8748</v>
      </c>
      <c r="EP26" s="11">
        <v>16159</v>
      </c>
      <c r="EQ26" s="11">
        <v>104048</v>
      </c>
      <c r="ER26" s="11">
        <v>61340</v>
      </c>
      <c r="ES26" s="11">
        <v>2580</v>
      </c>
      <c r="ET26" s="11">
        <v>18451</v>
      </c>
      <c r="EU26" s="11">
        <v>91</v>
      </c>
      <c r="EV26" s="11">
        <v>1045254</v>
      </c>
      <c r="EW26" s="11">
        <v>39476</v>
      </c>
      <c r="EX26" s="11">
        <v>20975</v>
      </c>
      <c r="EY26" s="11">
        <v>39810</v>
      </c>
      <c r="EZ26" s="11">
        <v>4887493</v>
      </c>
      <c r="FA26" s="11">
        <v>1342</v>
      </c>
      <c r="FB26" s="11">
        <v>3748</v>
      </c>
      <c r="FC26" s="11"/>
      <c r="FD26" s="11"/>
      <c r="FE26" s="11"/>
      <c r="FF26" s="22">
        <v>23930112</v>
      </c>
      <c r="FG26">
        <v>0</v>
      </c>
    </row>
    <row r="27" spans="1:163" x14ac:dyDescent="0.25">
      <c r="A27" s="20" t="s">
        <v>615</v>
      </c>
      <c r="B27" s="2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>
        <v>18</v>
      </c>
      <c r="BP27" s="11"/>
      <c r="BQ27" s="11"/>
      <c r="BR27" s="11"/>
      <c r="BS27" s="11"/>
      <c r="BT27" s="11"/>
      <c r="BU27" s="11"/>
      <c r="BV27" s="11"/>
      <c r="BW27" s="11"/>
      <c r="BX27" s="11"/>
      <c r="BY27" s="11">
        <v>18</v>
      </c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>
        <v>18</v>
      </c>
      <c r="DI27" s="11"/>
      <c r="DJ27" s="11"/>
      <c r="DK27" s="11"/>
      <c r="DL27" s="11"/>
      <c r="DM27" s="11"/>
      <c r="DN27" s="11"/>
      <c r="DO27" s="11">
        <v>18</v>
      </c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>
        <v>18</v>
      </c>
      <c r="FA27" s="11"/>
      <c r="FB27" s="11"/>
      <c r="FC27" s="11"/>
      <c r="FD27" s="11"/>
      <c r="FE27" s="11"/>
      <c r="FF27" s="22">
        <v>90</v>
      </c>
      <c r="FG27">
        <v>0</v>
      </c>
    </row>
    <row r="28" spans="1:163" x14ac:dyDescent="0.25">
      <c r="A28" s="20" t="s">
        <v>616</v>
      </c>
      <c r="B28" s="21"/>
      <c r="C28" s="11">
        <v>4201</v>
      </c>
      <c r="D28" s="11"/>
      <c r="E28" s="11"/>
      <c r="F28" s="11"/>
      <c r="G28" s="11"/>
      <c r="H28" s="11"/>
      <c r="I28" s="11"/>
      <c r="J28" s="11">
        <v>38757</v>
      </c>
      <c r="K28" s="11">
        <v>47916</v>
      </c>
      <c r="L28" s="11">
        <v>2140</v>
      </c>
      <c r="M28" s="11">
        <v>9</v>
      </c>
      <c r="N28" s="11">
        <v>10</v>
      </c>
      <c r="O28" s="11">
        <v>63</v>
      </c>
      <c r="P28" s="11"/>
      <c r="Q28" s="11"/>
      <c r="R28" s="11">
        <v>27</v>
      </c>
      <c r="S28" s="11"/>
      <c r="T28" s="11"/>
      <c r="U28" s="11"/>
      <c r="V28" s="11">
        <v>115</v>
      </c>
      <c r="W28" s="11">
        <v>8970</v>
      </c>
      <c r="X28" s="11"/>
      <c r="Y28" s="11"/>
      <c r="Z28" s="11">
        <v>1126</v>
      </c>
      <c r="AA28" s="11">
        <v>39</v>
      </c>
      <c r="AB28" s="11"/>
      <c r="AC28" s="11">
        <v>4583</v>
      </c>
      <c r="AD28" s="11"/>
      <c r="AE28" s="11">
        <v>6</v>
      </c>
      <c r="AF28" s="11">
        <v>904</v>
      </c>
      <c r="AG28" s="11"/>
      <c r="AH28" s="11">
        <v>9</v>
      </c>
      <c r="AI28" s="11"/>
      <c r="AJ28" s="11"/>
      <c r="AK28" s="11"/>
      <c r="AL28" s="11">
        <v>512</v>
      </c>
      <c r="AM28" s="11">
        <v>2</v>
      </c>
      <c r="AN28" s="11">
        <v>1121</v>
      </c>
      <c r="AO28" s="11">
        <v>83</v>
      </c>
      <c r="AP28" s="11"/>
      <c r="AQ28" s="11">
        <v>2816</v>
      </c>
      <c r="AR28" s="11"/>
      <c r="AS28" s="11"/>
      <c r="AT28" s="11"/>
      <c r="AU28" s="11">
        <v>4486</v>
      </c>
      <c r="AV28" s="11"/>
      <c r="AW28" s="11"/>
      <c r="AX28" s="11">
        <v>9158</v>
      </c>
      <c r="AY28" s="11">
        <v>20</v>
      </c>
      <c r="AZ28" s="11">
        <v>295</v>
      </c>
      <c r="BA28" s="11">
        <v>2897</v>
      </c>
      <c r="BB28" s="11"/>
      <c r="BC28" s="11">
        <v>165</v>
      </c>
      <c r="BD28" s="11">
        <v>7</v>
      </c>
      <c r="BE28" s="11"/>
      <c r="BF28" s="11"/>
      <c r="BG28" s="11">
        <v>1029</v>
      </c>
      <c r="BH28" s="11">
        <v>32</v>
      </c>
      <c r="BI28" s="11"/>
      <c r="BJ28" s="11"/>
      <c r="BK28" s="11">
        <v>4</v>
      </c>
      <c r="BL28" s="11">
        <v>644</v>
      </c>
      <c r="BM28" s="11">
        <v>44</v>
      </c>
      <c r="BN28" s="11">
        <v>32561</v>
      </c>
      <c r="BO28" s="11">
        <v>21390</v>
      </c>
      <c r="BP28" s="11"/>
      <c r="BQ28" s="11">
        <v>37</v>
      </c>
      <c r="BR28" s="11">
        <v>28614</v>
      </c>
      <c r="BS28" s="11">
        <v>1274</v>
      </c>
      <c r="BT28" s="11">
        <v>2</v>
      </c>
      <c r="BU28" s="11">
        <v>2731</v>
      </c>
      <c r="BV28" s="11">
        <v>540</v>
      </c>
      <c r="BW28" s="11"/>
      <c r="BX28" s="11">
        <v>4985</v>
      </c>
      <c r="BY28" s="11">
        <v>2849</v>
      </c>
      <c r="BZ28" s="11"/>
      <c r="CA28" s="11"/>
      <c r="CB28" s="11">
        <v>4</v>
      </c>
      <c r="CC28" s="11"/>
      <c r="CD28" s="11">
        <v>413</v>
      </c>
      <c r="CE28" s="11">
        <v>6</v>
      </c>
      <c r="CF28" s="11"/>
      <c r="CG28" s="11">
        <v>21434</v>
      </c>
      <c r="CH28" s="11">
        <v>11470</v>
      </c>
      <c r="CI28" s="11"/>
      <c r="CJ28" s="11">
        <v>1308</v>
      </c>
      <c r="CK28" s="11"/>
      <c r="CL28" s="11">
        <v>1</v>
      </c>
      <c r="CM28" s="11"/>
      <c r="CN28" s="11">
        <v>8</v>
      </c>
      <c r="CO28" s="11">
        <v>3</v>
      </c>
      <c r="CP28" s="11">
        <v>2013</v>
      </c>
      <c r="CQ28" s="11"/>
      <c r="CR28" s="11">
        <v>340</v>
      </c>
      <c r="CS28" s="11">
        <v>38</v>
      </c>
      <c r="CT28" s="11"/>
      <c r="CU28" s="11">
        <v>220</v>
      </c>
      <c r="CV28" s="11"/>
      <c r="CW28" s="11">
        <v>4346</v>
      </c>
      <c r="CX28" s="11">
        <v>6</v>
      </c>
      <c r="CY28" s="11"/>
      <c r="CZ28" s="11">
        <v>30</v>
      </c>
      <c r="DA28" s="11">
        <v>45</v>
      </c>
      <c r="DB28" s="11">
        <v>116112</v>
      </c>
      <c r="DC28" s="11">
        <v>3804</v>
      </c>
      <c r="DD28" s="11">
        <v>30</v>
      </c>
      <c r="DE28" s="11"/>
      <c r="DF28" s="11">
        <v>1</v>
      </c>
      <c r="DG28" s="11">
        <v>14268</v>
      </c>
      <c r="DH28" s="11">
        <v>8134</v>
      </c>
      <c r="DI28" s="11">
        <v>8331</v>
      </c>
      <c r="DJ28" s="11">
        <v>513</v>
      </c>
      <c r="DK28" s="11">
        <v>44338</v>
      </c>
      <c r="DL28" s="11"/>
      <c r="DM28" s="11"/>
      <c r="DN28" s="11"/>
      <c r="DO28" s="11">
        <v>30733</v>
      </c>
      <c r="DP28" s="11"/>
      <c r="DQ28" s="11"/>
      <c r="DR28" s="11"/>
      <c r="DS28" s="11"/>
      <c r="DT28" s="11">
        <v>66</v>
      </c>
      <c r="DU28" s="11"/>
      <c r="DV28" s="11">
        <v>81</v>
      </c>
      <c r="DW28" s="11">
        <v>1</v>
      </c>
      <c r="DX28" s="11"/>
      <c r="DY28" s="11">
        <v>18</v>
      </c>
      <c r="DZ28" s="11">
        <v>2852</v>
      </c>
      <c r="EA28" s="11"/>
      <c r="EB28" s="11"/>
      <c r="EC28" s="11"/>
      <c r="ED28" s="11"/>
      <c r="EE28" s="11">
        <v>8</v>
      </c>
      <c r="EF28" s="11"/>
      <c r="EG28" s="11">
        <v>5</v>
      </c>
      <c r="EH28" s="11">
        <v>14</v>
      </c>
      <c r="EI28" s="11">
        <v>151</v>
      </c>
      <c r="EJ28" s="11">
        <v>1060</v>
      </c>
      <c r="EK28" s="11">
        <v>12</v>
      </c>
      <c r="EL28" s="11">
        <v>64</v>
      </c>
      <c r="EM28" s="11"/>
      <c r="EN28" s="11"/>
      <c r="EO28" s="11"/>
      <c r="EP28" s="11">
        <v>10</v>
      </c>
      <c r="EQ28" s="11">
        <v>3</v>
      </c>
      <c r="ER28" s="11">
        <v>220</v>
      </c>
      <c r="ES28" s="11">
        <v>206</v>
      </c>
      <c r="ET28" s="11">
        <v>21</v>
      </c>
      <c r="EU28" s="11"/>
      <c r="EV28" s="11">
        <v>6546</v>
      </c>
      <c r="EW28" s="11"/>
      <c r="EX28" s="11">
        <v>11634</v>
      </c>
      <c r="EY28" s="11"/>
      <c r="EZ28" s="11">
        <v>146845</v>
      </c>
      <c r="FA28" s="11"/>
      <c r="FB28" s="11">
        <v>24</v>
      </c>
      <c r="FC28" s="11">
        <v>197</v>
      </c>
      <c r="FD28" s="11"/>
      <c r="FE28" s="11">
        <v>27</v>
      </c>
      <c r="FF28" s="22">
        <v>665187</v>
      </c>
      <c r="FG28">
        <v>3269</v>
      </c>
    </row>
    <row r="29" spans="1:163" x14ac:dyDescent="0.25">
      <c r="A29" s="20" t="s">
        <v>617</v>
      </c>
      <c r="B29" s="21"/>
      <c r="C29" s="11">
        <v>5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>
        <v>510</v>
      </c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>
        <v>5</v>
      </c>
      <c r="DC29" s="11"/>
      <c r="DD29" s="11"/>
      <c r="DE29" s="11"/>
      <c r="DF29" s="11"/>
      <c r="DG29" s="11">
        <v>510</v>
      </c>
      <c r="DH29" s="11"/>
      <c r="DI29" s="11"/>
      <c r="DJ29" s="11"/>
      <c r="DK29" s="11"/>
      <c r="DL29" s="11"/>
      <c r="DM29" s="11"/>
      <c r="DN29" s="11"/>
      <c r="DO29" s="11">
        <v>510</v>
      </c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>
        <v>5</v>
      </c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>
        <v>510</v>
      </c>
      <c r="EW29" s="11"/>
      <c r="EX29" s="11"/>
      <c r="EY29" s="11"/>
      <c r="EZ29" s="11">
        <v>515</v>
      </c>
      <c r="FA29" s="11"/>
      <c r="FB29" s="11"/>
      <c r="FC29" s="11"/>
      <c r="FD29" s="11"/>
      <c r="FE29" s="11"/>
      <c r="FF29" s="22">
        <v>2570</v>
      </c>
      <c r="FG29">
        <v>0</v>
      </c>
    </row>
    <row r="30" spans="1:163" x14ac:dyDescent="0.25">
      <c r="A30" s="20" t="s">
        <v>618</v>
      </c>
      <c r="B30" s="21"/>
      <c r="C30" s="11">
        <v>13502</v>
      </c>
      <c r="D30" s="11"/>
      <c r="E30" s="11"/>
      <c r="F30" s="11"/>
      <c r="G30" s="11"/>
      <c r="H30" s="11">
        <v>6371</v>
      </c>
      <c r="I30" s="11">
        <v>2548</v>
      </c>
      <c r="J30" s="11">
        <v>79668</v>
      </c>
      <c r="K30" s="11">
        <v>327</v>
      </c>
      <c r="L30" s="11"/>
      <c r="M30" s="11"/>
      <c r="N30" s="11"/>
      <c r="O30" s="11">
        <v>48234</v>
      </c>
      <c r="P30" s="11"/>
      <c r="Q30" s="11"/>
      <c r="R30" s="11">
        <v>16314</v>
      </c>
      <c r="S30" s="11"/>
      <c r="T30" s="11"/>
      <c r="U30" s="11"/>
      <c r="V30" s="11"/>
      <c r="W30" s="11">
        <v>15659</v>
      </c>
      <c r="X30" s="11"/>
      <c r="Y30" s="11"/>
      <c r="Z30" s="11">
        <v>93589</v>
      </c>
      <c r="AA30" s="11">
        <v>26710</v>
      </c>
      <c r="AB30" s="11">
        <v>86350</v>
      </c>
      <c r="AC30" s="11"/>
      <c r="AD30" s="11">
        <v>86350</v>
      </c>
      <c r="AE30" s="11"/>
      <c r="AF30" s="11"/>
      <c r="AG30" s="11"/>
      <c r="AH30" s="11"/>
      <c r="AI30" s="11"/>
      <c r="AJ30" s="11"/>
      <c r="AK30" s="11"/>
      <c r="AL30" s="11"/>
      <c r="AM30" s="11">
        <v>28283</v>
      </c>
      <c r="AN30" s="11">
        <v>107971</v>
      </c>
      <c r="AO30" s="11"/>
      <c r="AP30" s="11"/>
      <c r="AQ30" s="11"/>
      <c r="AR30" s="11"/>
      <c r="AS30" s="11"/>
      <c r="AT30" s="11"/>
      <c r="AU30" s="11">
        <v>57718</v>
      </c>
      <c r="AV30" s="11"/>
      <c r="AW30" s="11"/>
      <c r="AX30" s="11">
        <v>906744</v>
      </c>
      <c r="AY30" s="11">
        <v>23187</v>
      </c>
      <c r="AZ30" s="11">
        <v>442383</v>
      </c>
      <c r="BA30" s="11">
        <v>265737</v>
      </c>
      <c r="BB30" s="11"/>
      <c r="BC30" s="11">
        <v>68980</v>
      </c>
      <c r="BD30" s="11"/>
      <c r="BE30" s="11"/>
      <c r="BF30" s="11"/>
      <c r="BG30" s="11"/>
      <c r="BH30" s="11"/>
      <c r="BI30" s="11"/>
      <c r="BJ30" s="11"/>
      <c r="BK30" s="11"/>
      <c r="BL30" s="11"/>
      <c r="BM30" s="11">
        <v>15685</v>
      </c>
      <c r="BN30" s="11"/>
      <c r="BO30" s="11">
        <v>2070656</v>
      </c>
      <c r="BP30" s="11">
        <v>32287</v>
      </c>
      <c r="BQ30" s="11"/>
      <c r="BR30" s="11">
        <v>327</v>
      </c>
      <c r="BS30" s="11"/>
      <c r="BT30" s="11"/>
      <c r="BU30" s="11"/>
      <c r="BV30" s="11"/>
      <c r="BW30" s="11"/>
      <c r="BX30" s="11"/>
      <c r="BY30" s="11">
        <v>101761</v>
      </c>
      <c r="BZ30" s="11"/>
      <c r="CA30" s="11"/>
      <c r="CB30" s="11"/>
      <c r="CC30" s="11"/>
      <c r="CD30" s="11">
        <v>154723</v>
      </c>
      <c r="CE30" s="11"/>
      <c r="CF30" s="11"/>
      <c r="CG30" s="11">
        <v>22030</v>
      </c>
      <c r="CH30" s="11"/>
      <c r="CI30" s="11"/>
      <c r="CJ30" s="11"/>
      <c r="CK30" s="11"/>
      <c r="CL30" s="11"/>
      <c r="CM30" s="11"/>
      <c r="CN30" s="11"/>
      <c r="CO30" s="11"/>
      <c r="CP30" s="11">
        <v>10089</v>
      </c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>
        <v>4141</v>
      </c>
      <c r="DB30" s="11">
        <v>495675</v>
      </c>
      <c r="DC30" s="11">
        <v>293798</v>
      </c>
      <c r="DD30" s="11"/>
      <c r="DE30" s="11"/>
      <c r="DF30" s="11"/>
      <c r="DG30" s="11">
        <v>925083</v>
      </c>
      <c r="DH30" s="11">
        <v>256484</v>
      </c>
      <c r="DI30" s="11">
        <v>905393</v>
      </c>
      <c r="DJ30" s="11"/>
      <c r="DK30" s="11">
        <v>327</v>
      </c>
      <c r="DL30" s="11"/>
      <c r="DM30" s="11"/>
      <c r="DN30" s="11"/>
      <c r="DO30" s="11">
        <v>2086960</v>
      </c>
      <c r="DP30" s="11">
        <v>5265</v>
      </c>
      <c r="DQ30" s="11"/>
      <c r="DR30" s="11"/>
      <c r="DS30" s="11"/>
      <c r="DT30" s="11"/>
      <c r="DU30" s="11"/>
      <c r="DV30" s="11"/>
      <c r="DW30" s="11"/>
      <c r="DX30" s="11"/>
      <c r="DY30" s="11">
        <v>11747</v>
      </c>
      <c r="DZ30" s="11">
        <v>172941</v>
      </c>
      <c r="EA30" s="11"/>
      <c r="EB30" s="11"/>
      <c r="EC30" s="11"/>
      <c r="ED30" s="11"/>
      <c r="EE30" s="11"/>
      <c r="EF30" s="11"/>
      <c r="EG30" s="11">
        <v>15411</v>
      </c>
      <c r="EH30" s="11">
        <v>6215</v>
      </c>
      <c r="EI30" s="11">
        <v>60475</v>
      </c>
      <c r="EJ30" s="11"/>
      <c r="EK30" s="11"/>
      <c r="EL30" s="11"/>
      <c r="EM30" s="11"/>
      <c r="EN30" s="11"/>
      <c r="EO30" s="11"/>
      <c r="EP30" s="11"/>
      <c r="EQ30" s="11"/>
      <c r="ER30" s="11">
        <v>42116</v>
      </c>
      <c r="ES30" s="11"/>
      <c r="ET30" s="11">
        <v>90248</v>
      </c>
      <c r="EU30" s="11"/>
      <c r="EV30" s="11">
        <v>821405</v>
      </c>
      <c r="EW30" s="11"/>
      <c r="EX30" s="11"/>
      <c r="EY30" s="11"/>
      <c r="EZ30" s="11">
        <v>2582635</v>
      </c>
      <c r="FA30" s="11"/>
      <c r="FB30" s="11">
        <v>6215</v>
      </c>
      <c r="FC30" s="11">
        <v>13502</v>
      </c>
      <c r="FD30" s="11"/>
      <c r="FE30" s="11"/>
      <c r="FF30" s="22">
        <v>13580219</v>
      </c>
      <c r="FG30">
        <v>0</v>
      </c>
    </row>
    <row r="31" spans="1:163" x14ac:dyDescent="0.25">
      <c r="A31" s="20" t="s">
        <v>619</v>
      </c>
      <c r="B31" s="2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>
        <v>13</v>
      </c>
      <c r="N31" s="11"/>
      <c r="O31" s="11">
        <v>225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>
        <v>363</v>
      </c>
      <c r="AO31" s="11"/>
      <c r="AP31" s="11"/>
      <c r="AQ31" s="11"/>
      <c r="AR31" s="11"/>
      <c r="AS31" s="11"/>
      <c r="AT31" s="11"/>
      <c r="AU31" s="11"/>
      <c r="AV31" s="11"/>
      <c r="AW31" s="11"/>
      <c r="AX31" s="11">
        <v>3312</v>
      </c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>
        <v>3489</v>
      </c>
      <c r="BP31" s="11"/>
      <c r="BQ31" s="11"/>
      <c r="BR31" s="11"/>
      <c r="BS31" s="11"/>
      <c r="BT31" s="11"/>
      <c r="BU31" s="11"/>
      <c r="BV31" s="11">
        <v>2696</v>
      </c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>
        <v>12</v>
      </c>
      <c r="DB31" s="11"/>
      <c r="DC31" s="11"/>
      <c r="DD31" s="11"/>
      <c r="DE31" s="11"/>
      <c r="DF31" s="11"/>
      <c r="DG31" s="11">
        <v>177</v>
      </c>
      <c r="DH31" s="11"/>
      <c r="DI31" s="11">
        <v>3312</v>
      </c>
      <c r="DJ31" s="11"/>
      <c r="DK31" s="11"/>
      <c r="DL31" s="11"/>
      <c r="DM31" s="11"/>
      <c r="DN31" s="11"/>
      <c r="DO31" s="11">
        <v>3489</v>
      </c>
      <c r="DP31" s="11"/>
      <c r="DQ31" s="11"/>
      <c r="DR31" s="11"/>
      <c r="DS31" s="11"/>
      <c r="DT31" s="11">
        <v>1</v>
      </c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>
        <v>2</v>
      </c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>
        <v>177</v>
      </c>
      <c r="EW31" s="11"/>
      <c r="EX31" s="11"/>
      <c r="EY31" s="11"/>
      <c r="EZ31" s="11">
        <v>3489</v>
      </c>
      <c r="FA31" s="11"/>
      <c r="FB31" s="11"/>
      <c r="FC31" s="11"/>
      <c r="FD31" s="11"/>
      <c r="FE31" s="11"/>
      <c r="FF31" s="22">
        <v>20757</v>
      </c>
      <c r="FG31">
        <v>2182178</v>
      </c>
    </row>
    <row r="32" spans="1:163" x14ac:dyDescent="0.25">
      <c r="A32" s="20" t="s">
        <v>620</v>
      </c>
      <c r="B32" s="21"/>
      <c r="C32" s="11"/>
      <c r="D32" s="11"/>
      <c r="E32" s="11"/>
      <c r="F32" s="11"/>
      <c r="G32" s="11"/>
      <c r="H32" s="11"/>
      <c r="I32" s="11"/>
      <c r="J32" s="11">
        <v>226</v>
      </c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>
        <v>702</v>
      </c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>
        <v>17</v>
      </c>
      <c r="AN32" s="11">
        <v>516</v>
      </c>
      <c r="AO32" s="11"/>
      <c r="AP32" s="11"/>
      <c r="AQ32" s="11"/>
      <c r="AR32" s="11"/>
      <c r="AS32" s="11"/>
      <c r="AT32" s="11"/>
      <c r="AU32" s="11"/>
      <c r="AV32" s="11"/>
      <c r="AW32" s="11"/>
      <c r="AX32" s="11">
        <v>868</v>
      </c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>
        <v>4445</v>
      </c>
      <c r="BP32" s="11"/>
      <c r="BQ32" s="11"/>
      <c r="BR32" s="11"/>
      <c r="BS32" s="11"/>
      <c r="BT32" s="11"/>
      <c r="BU32" s="11"/>
      <c r="BV32" s="11">
        <v>101</v>
      </c>
      <c r="BW32" s="11"/>
      <c r="BX32" s="11"/>
      <c r="BY32" s="11">
        <v>1910</v>
      </c>
      <c r="BZ32" s="11"/>
      <c r="CA32" s="11"/>
      <c r="CB32" s="11"/>
      <c r="CC32" s="11"/>
      <c r="CD32" s="11">
        <v>1667</v>
      </c>
      <c r="CE32" s="11"/>
      <c r="CF32" s="11"/>
      <c r="CG32" s="11">
        <v>702</v>
      </c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>
        <v>928</v>
      </c>
      <c r="DC32" s="11"/>
      <c r="DD32" s="11"/>
      <c r="DE32" s="11"/>
      <c r="DF32" s="11"/>
      <c r="DG32" s="11"/>
      <c r="DH32" s="11">
        <v>3577</v>
      </c>
      <c r="DI32" s="11">
        <v>868</v>
      </c>
      <c r="DJ32" s="11"/>
      <c r="DK32" s="11"/>
      <c r="DL32" s="11"/>
      <c r="DM32" s="11"/>
      <c r="DN32" s="11"/>
      <c r="DO32" s="11">
        <v>4445</v>
      </c>
      <c r="DP32" s="11"/>
      <c r="DQ32" s="11"/>
      <c r="DR32" s="11"/>
      <c r="DS32" s="11"/>
      <c r="DT32" s="11">
        <v>190</v>
      </c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>
        <v>27</v>
      </c>
      <c r="EH32" s="11"/>
      <c r="EI32" s="11">
        <v>17</v>
      </c>
      <c r="EJ32" s="11"/>
      <c r="EK32" s="11"/>
      <c r="EL32" s="11"/>
      <c r="EM32" s="11"/>
      <c r="EN32" s="11"/>
      <c r="EO32" s="11"/>
      <c r="EP32" s="11"/>
      <c r="EQ32" s="11"/>
      <c r="ER32" s="11">
        <v>226</v>
      </c>
      <c r="ES32" s="11"/>
      <c r="ET32" s="11"/>
      <c r="EU32" s="11"/>
      <c r="EV32" s="11"/>
      <c r="EW32" s="11"/>
      <c r="EX32" s="11"/>
      <c r="EY32" s="11"/>
      <c r="EZ32" s="11">
        <v>5373</v>
      </c>
      <c r="FA32" s="11"/>
      <c r="FB32" s="11"/>
      <c r="FC32" s="11"/>
      <c r="FD32" s="11"/>
      <c r="FE32" s="11"/>
      <c r="FF32" s="22">
        <v>26805</v>
      </c>
      <c r="FG32" t="s">
        <v>98</v>
      </c>
    </row>
    <row r="33" spans="1:163" x14ac:dyDescent="0.25">
      <c r="A33" s="20" t="s">
        <v>621</v>
      </c>
      <c r="B33" s="2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>
        <v>10902</v>
      </c>
      <c r="AW33" s="11"/>
      <c r="AX33" s="11">
        <v>10902</v>
      </c>
      <c r="AY33" s="11"/>
      <c r="AZ33" s="11"/>
      <c r="BA33" s="11">
        <v>10902</v>
      </c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>
        <v>10902</v>
      </c>
      <c r="BP33" s="11"/>
      <c r="BQ33" s="11"/>
      <c r="BR33" s="11"/>
      <c r="BS33" s="11"/>
      <c r="BT33" s="11"/>
      <c r="BU33" s="11">
        <v>45</v>
      </c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>
        <v>45</v>
      </c>
      <c r="DI33" s="11">
        <v>10902</v>
      </c>
      <c r="DJ33" s="11"/>
      <c r="DK33" s="11"/>
      <c r="DL33" s="11"/>
      <c r="DM33" s="11"/>
      <c r="DN33" s="11"/>
      <c r="DO33" s="11">
        <v>10947</v>
      </c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>
        <v>10947</v>
      </c>
      <c r="FA33" s="11"/>
      <c r="FB33" s="11"/>
      <c r="FC33" s="11"/>
      <c r="FD33" s="11"/>
      <c r="FE33" s="11"/>
      <c r="FF33" s="22">
        <v>76494</v>
      </c>
      <c r="FG33">
        <v>46399</v>
      </c>
    </row>
    <row r="34" spans="1:163" x14ac:dyDescent="0.25">
      <c r="A34" s="20" t="s">
        <v>622</v>
      </c>
      <c r="B34" s="21">
        <v>6578</v>
      </c>
      <c r="C34" s="11">
        <v>52340</v>
      </c>
      <c r="D34" s="11">
        <v>1644</v>
      </c>
      <c r="E34" s="11">
        <v>27</v>
      </c>
      <c r="F34" s="11">
        <v>1325</v>
      </c>
      <c r="G34" s="11">
        <v>1389</v>
      </c>
      <c r="H34" s="11">
        <v>19591</v>
      </c>
      <c r="I34" s="11"/>
      <c r="J34" s="11">
        <v>84802</v>
      </c>
      <c r="K34" s="11">
        <v>113830</v>
      </c>
      <c r="L34" s="11">
        <v>1189</v>
      </c>
      <c r="M34" s="11"/>
      <c r="N34" s="11"/>
      <c r="O34" s="11"/>
      <c r="P34" s="11">
        <v>154</v>
      </c>
      <c r="Q34" s="11">
        <v>3954</v>
      </c>
      <c r="R34" s="11"/>
      <c r="S34" s="11"/>
      <c r="T34" s="11"/>
      <c r="U34" s="11"/>
      <c r="V34" s="11"/>
      <c r="W34" s="11">
        <v>1081</v>
      </c>
      <c r="X34" s="11">
        <v>37</v>
      </c>
      <c r="Y34" s="11"/>
      <c r="Z34" s="11"/>
      <c r="AA34" s="11"/>
      <c r="AB34" s="11">
        <v>7972</v>
      </c>
      <c r="AC34" s="11"/>
      <c r="AD34" s="11">
        <v>7857</v>
      </c>
      <c r="AE34" s="11"/>
      <c r="AF34" s="11"/>
      <c r="AG34" s="11">
        <v>6</v>
      </c>
      <c r="AH34" s="11"/>
      <c r="AI34" s="11">
        <v>145</v>
      </c>
      <c r="AJ34" s="11">
        <v>863</v>
      </c>
      <c r="AK34" s="11">
        <v>7898</v>
      </c>
      <c r="AL34" s="11"/>
      <c r="AM34" s="11"/>
      <c r="AN34" s="11">
        <v>3006</v>
      </c>
      <c r="AO34" s="11"/>
      <c r="AP34" s="11">
        <v>8983</v>
      </c>
      <c r="AQ34" s="11"/>
      <c r="AR34" s="11">
        <v>7195</v>
      </c>
      <c r="AS34" s="11">
        <v>17282</v>
      </c>
      <c r="AT34" s="11">
        <v>335</v>
      </c>
      <c r="AU34" s="11"/>
      <c r="AV34" s="11"/>
      <c r="AW34" s="11">
        <v>37</v>
      </c>
      <c r="AX34" s="11">
        <v>14708</v>
      </c>
      <c r="AY34" s="11">
        <v>1</v>
      </c>
      <c r="AZ34" s="11">
        <v>150</v>
      </c>
      <c r="BA34" s="11">
        <v>1221</v>
      </c>
      <c r="BB34" s="11">
        <v>319</v>
      </c>
      <c r="BC34" s="11"/>
      <c r="BD34" s="11"/>
      <c r="BE34" s="11"/>
      <c r="BF34" s="11"/>
      <c r="BG34" s="11"/>
      <c r="BH34" s="11"/>
      <c r="BI34" s="11">
        <v>115</v>
      </c>
      <c r="BJ34" s="11">
        <v>3947</v>
      </c>
      <c r="BK34" s="11"/>
      <c r="BL34" s="11"/>
      <c r="BM34" s="11">
        <v>16</v>
      </c>
      <c r="BN34" s="11"/>
      <c r="BO34" s="11">
        <v>16639</v>
      </c>
      <c r="BP34" s="11">
        <v>24129</v>
      </c>
      <c r="BQ34" s="11"/>
      <c r="BR34" s="11"/>
      <c r="BS34" s="11">
        <v>5814</v>
      </c>
      <c r="BT34" s="11"/>
      <c r="BU34" s="11">
        <v>212</v>
      </c>
      <c r="BV34" s="11">
        <v>11411</v>
      </c>
      <c r="BW34" s="11">
        <v>3985</v>
      </c>
      <c r="BX34" s="11"/>
      <c r="BY34" s="11"/>
      <c r="BZ34" s="11">
        <v>543</v>
      </c>
      <c r="CA34" s="11">
        <v>2569</v>
      </c>
      <c r="CB34" s="11"/>
      <c r="CC34" s="11">
        <v>951</v>
      </c>
      <c r="CD34" s="11">
        <v>379</v>
      </c>
      <c r="CE34" s="11"/>
      <c r="CF34" s="11">
        <v>35616</v>
      </c>
      <c r="CG34" s="11">
        <v>95741</v>
      </c>
      <c r="CH34" s="11"/>
      <c r="CI34" s="11">
        <v>12064</v>
      </c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>
        <v>50</v>
      </c>
      <c r="DB34" s="11">
        <v>356007</v>
      </c>
      <c r="DC34" s="11">
        <v>1322</v>
      </c>
      <c r="DD34" s="11"/>
      <c r="DE34" s="11"/>
      <c r="DF34" s="11"/>
      <c r="DG34" s="11">
        <v>437</v>
      </c>
      <c r="DH34" s="11">
        <v>1780</v>
      </c>
      <c r="DI34" s="11">
        <v>14634</v>
      </c>
      <c r="DJ34" s="11"/>
      <c r="DK34" s="11">
        <v>129869</v>
      </c>
      <c r="DL34" s="11">
        <v>6677</v>
      </c>
      <c r="DM34" s="11">
        <v>6659</v>
      </c>
      <c r="DN34" s="11">
        <v>32327</v>
      </c>
      <c r="DO34" s="11">
        <v>16851</v>
      </c>
      <c r="DP34" s="11">
        <v>33562</v>
      </c>
      <c r="DQ34" s="11">
        <v>3226</v>
      </c>
      <c r="DR34" s="11">
        <v>2350</v>
      </c>
      <c r="DS34" s="11">
        <v>3398</v>
      </c>
      <c r="DT34" s="11"/>
      <c r="DU34" s="11"/>
      <c r="DV34" s="11"/>
      <c r="DW34" s="11"/>
      <c r="DX34" s="11"/>
      <c r="DY34" s="11">
        <v>74</v>
      </c>
      <c r="DZ34" s="11"/>
      <c r="EA34" s="11">
        <v>66147</v>
      </c>
      <c r="EB34" s="11">
        <v>1988</v>
      </c>
      <c r="EC34" s="11">
        <v>2647</v>
      </c>
      <c r="ED34" s="11">
        <v>8913</v>
      </c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>
        <v>24</v>
      </c>
      <c r="EP34" s="11"/>
      <c r="EQ34" s="11"/>
      <c r="ER34" s="11"/>
      <c r="ES34" s="11"/>
      <c r="ET34" s="11">
        <v>134</v>
      </c>
      <c r="EU34" s="11">
        <v>2801</v>
      </c>
      <c r="EV34" s="11">
        <v>437</v>
      </c>
      <c r="EW34" s="11">
        <v>544</v>
      </c>
      <c r="EX34" s="11"/>
      <c r="EY34" s="11">
        <v>3199</v>
      </c>
      <c r="EZ34" s="11">
        <v>372858</v>
      </c>
      <c r="FA34" s="11">
        <v>4864</v>
      </c>
      <c r="FB34" s="11"/>
      <c r="FC34" s="11"/>
      <c r="FD34" s="11">
        <v>40</v>
      </c>
      <c r="FE34" s="11"/>
      <c r="FF34" s="22">
        <v>1653869</v>
      </c>
      <c r="FG34">
        <v>77</v>
      </c>
    </row>
    <row r="35" spans="1:163" x14ac:dyDescent="0.25">
      <c r="A35" s="20" t="s">
        <v>623</v>
      </c>
      <c r="B35" s="2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>
        <v>2312</v>
      </c>
      <c r="AO35" s="11"/>
      <c r="AP35" s="11"/>
      <c r="AQ35" s="11"/>
      <c r="AR35" s="11"/>
      <c r="AS35" s="11"/>
      <c r="AT35" s="11"/>
      <c r="AU35" s="11">
        <v>171</v>
      </c>
      <c r="AV35" s="11"/>
      <c r="AW35" s="11"/>
      <c r="AX35" s="11">
        <v>3596</v>
      </c>
      <c r="AY35" s="11">
        <v>79</v>
      </c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>
        <v>4796</v>
      </c>
      <c r="BP35" s="11"/>
      <c r="BQ35" s="11"/>
      <c r="BR35" s="11"/>
      <c r="BS35" s="11"/>
      <c r="BT35" s="11"/>
      <c r="BU35" s="11">
        <v>80</v>
      </c>
      <c r="BV35" s="11">
        <v>808</v>
      </c>
      <c r="BW35" s="11"/>
      <c r="BX35" s="11"/>
      <c r="BY35" s="11"/>
      <c r="BZ35" s="11"/>
      <c r="CA35" s="11"/>
      <c r="CB35" s="11"/>
      <c r="CC35" s="11"/>
      <c r="CD35" s="11">
        <v>295</v>
      </c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>
        <v>148</v>
      </c>
      <c r="DB35" s="11"/>
      <c r="DC35" s="11"/>
      <c r="DD35" s="11"/>
      <c r="DE35" s="11"/>
      <c r="DF35" s="11"/>
      <c r="DG35" s="11">
        <v>905</v>
      </c>
      <c r="DH35" s="11">
        <v>375</v>
      </c>
      <c r="DI35" s="11">
        <v>3596</v>
      </c>
      <c r="DJ35" s="11"/>
      <c r="DK35" s="11"/>
      <c r="DL35" s="11"/>
      <c r="DM35" s="11"/>
      <c r="DN35" s="11"/>
      <c r="DO35" s="11">
        <v>4876</v>
      </c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>
        <v>78</v>
      </c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>
        <v>905</v>
      </c>
      <c r="EW35" s="11"/>
      <c r="EX35" s="11"/>
      <c r="EY35" s="11"/>
      <c r="EZ35" s="11">
        <v>4876</v>
      </c>
      <c r="FA35" s="11"/>
      <c r="FB35" s="11"/>
      <c r="FC35" s="11"/>
      <c r="FD35" s="11"/>
      <c r="FE35" s="11"/>
      <c r="FF35" s="22">
        <v>27896</v>
      </c>
      <c r="FG35">
        <v>0</v>
      </c>
    </row>
    <row r="36" spans="1:163" x14ac:dyDescent="0.25">
      <c r="A36" s="20" t="s">
        <v>624</v>
      </c>
      <c r="B36" s="21"/>
      <c r="C36" s="11">
        <v>12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>
        <v>10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>
        <v>14</v>
      </c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>
        <v>846</v>
      </c>
      <c r="BP36" s="11"/>
      <c r="BQ36" s="11"/>
      <c r="BR36" s="11"/>
      <c r="BS36" s="11"/>
      <c r="BT36" s="11"/>
      <c r="BU36" s="11"/>
      <c r="BV36" s="11">
        <v>3</v>
      </c>
      <c r="BW36" s="11"/>
      <c r="BX36" s="11"/>
      <c r="BY36" s="11">
        <v>290</v>
      </c>
      <c r="BZ36" s="11"/>
      <c r="CA36" s="11"/>
      <c r="CB36" s="11"/>
      <c r="CC36" s="11"/>
      <c r="CD36" s="11">
        <v>341</v>
      </c>
      <c r="CE36" s="11"/>
      <c r="CF36" s="11"/>
      <c r="CG36" s="11"/>
      <c r="CH36" s="11"/>
      <c r="CI36" s="11"/>
      <c r="CJ36" s="11"/>
      <c r="CK36" s="11"/>
      <c r="CL36" s="11"/>
      <c r="CM36" s="11"/>
      <c r="CN36" s="11">
        <v>12</v>
      </c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>
        <v>12</v>
      </c>
      <c r="DC36" s="11"/>
      <c r="DD36" s="11"/>
      <c r="DE36" s="11"/>
      <c r="DF36" s="11"/>
      <c r="DG36" s="11">
        <v>201</v>
      </c>
      <c r="DH36" s="11">
        <v>631</v>
      </c>
      <c r="DI36" s="11">
        <v>14</v>
      </c>
      <c r="DJ36" s="11"/>
      <c r="DK36" s="11"/>
      <c r="DL36" s="11"/>
      <c r="DM36" s="11"/>
      <c r="DN36" s="11"/>
      <c r="DO36" s="11">
        <v>846</v>
      </c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>
        <v>1</v>
      </c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>
        <v>201</v>
      </c>
      <c r="EW36" s="11"/>
      <c r="EX36" s="11"/>
      <c r="EY36" s="11"/>
      <c r="EZ36" s="11">
        <v>858</v>
      </c>
      <c r="FA36" s="11"/>
      <c r="FB36" s="11"/>
      <c r="FC36" s="11"/>
      <c r="FD36" s="11"/>
      <c r="FE36" s="11"/>
      <c r="FF36" s="22">
        <v>4292</v>
      </c>
      <c r="FG36">
        <v>0</v>
      </c>
    </row>
    <row r="37" spans="1:163" x14ac:dyDescent="0.25">
      <c r="A37" s="20" t="s">
        <v>625</v>
      </c>
      <c r="B37" s="2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>
        <v>4</v>
      </c>
      <c r="AY37" s="11">
        <v>4</v>
      </c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>
        <v>27</v>
      </c>
      <c r="BP37" s="11"/>
      <c r="BQ37" s="11"/>
      <c r="BR37" s="11"/>
      <c r="BS37" s="11"/>
      <c r="BT37" s="11"/>
      <c r="BU37" s="11"/>
      <c r="BV37" s="11"/>
      <c r="BW37" s="11"/>
      <c r="BX37" s="11"/>
      <c r="BY37" s="11">
        <v>23</v>
      </c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>
        <v>23</v>
      </c>
      <c r="DI37" s="11">
        <v>4</v>
      </c>
      <c r="DJ37" s="11"/>
      <c r="DK37" s="11"/>
      <c r="DL37" s="11"/>
      <c r="DM37" s="11"/>
      <c r="DN37" s="11"/>
      <c r="DO37" s="11">
        <v>27</v>
      </c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>
        <v>27</v>
      </c>
      <c r="FA37" s="11"/>
      <c r="FB37" s="11"/>
      <c r="FC37" s="11"/>
      <c r="FD37" s="11"/>
      <c r="FE37" s="11"/>
      <c r="FF37" s="22">
        <v>139</v>
      </c>
      <c r="FG37">
        <v>0</v>
      </c>
    </row>
    <row r="38" spans="1:163" x14ac:dyDescent="0.25">
      <c r="A38" s="20" t="s">
        <v>626</v>
      </c>
      <c r="B38" s="2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>
        <v>11</v>
      </c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>
        <v>86</v>
      </c>
      <c r="AW38" s="11"/>
      <c r="AX38" s="11">
        <v>8348</v>
      </c>
      <c r="AY38" s="11">
        <v>5441</v>
      </c>
      <c r="AZ38" s="11"/>
      <c r="BA38" s="11">
        <v>786</v>
      </c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>
        <v>8348</v>
      </c>
      <c r="BP38" s="11"/>
      <c r="BQ38" s="11">
        <v>2223</v>
      </c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>
        <v>700</v>
      </c>
      <c r="DC38" s="11">
        <v>700</v>
      </c>
      <c r="DD38" s="11"/>
      <c r="DE38" s="11"/>
      <c r="DF38" s="11"/>
      <c r="DG38" s="11"/>
      <c r="DH38" s="11"/>
      <c r="DI38" s="11">
        <v>8348</v>
      </c>
      <c r="DJ38" s="11"/>
      <c r="DK38" s="11"/>
      <c r="DL38" s="11"/>
      <c r="DM38" s="11"/>
      <c r="DN38" s="11"/>
      <c r="DO38" s="11">
        <v>8348</v>
      </c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>
        <v>689</v>
      </c>
      <c r="EA38" s="11"/>
      <c r="EB38" s="11"/>
      <c r="EC38" s="11"/>
      <c r="ED38" s="11"/>
      <c r="EE38" s="11"/>
      <c r="EF38" s="11"/>
      <c r="EG38" s="11"/>
      <c r="EH38" s="11"/>
      <c r="EI38" s="11">
        <v>598</v>
      </c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>
        <v>9048</v>
      </c>
      <c r="FA38" s="11"/>
      <c r="FB38" s="11"/>
      <c r="FC38" s="11"/>
      <c r="FD38" s="11"/>
      <c r="FE38" s="11"/>
      <c r="FF38" s="22">
        <v>53674</v>
      </c>
      <c r="FG38">
        <v>29495</v>
      </c>
    </row>
    <row r="39" spans="1:163" x14ac:dyDescent="0.25">
      <c r="A39" s="20" t="s">
        <v>627</v>
      </c>
      <c r="B39" s="2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>
        <v>8</v>
      </c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>
        <v>3</v>
      </c>
      <c r="AY39" s="11">
        <v>3</v>
      </c>
      <c r="AZ39" s="11"/>
      <c r="BA39" s="11">
        <v>9</v>
      </c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>
        <v>3</v>
      </c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>
        <v>9</v>
      </c>
      <c r="DC39" s="11">
        <v>9</v>
      </c>
      <c r="DD39" s="11"/>
      <c r="DE39" s="11"/>
      <c r="DF39" s="11"/>
      <c r="DG39" s="11"/>
      <c r="DH39" s="11"/>
      <c r="DI39" s="11">
        <v>3</v>
      </c>
      <c r="DJ39" s="11"/>
      <c r="DK39" s="11"/>
      <c r="DL39" s="11"/>
      <c r="DM39" s="11"/>
      <c r="DN39" s="11"/>
      <c r="DO39" s="11">
        <v>3</v>
      </c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>
        <v>1</v>
      </c>
      <c r="EU39" s="11"/>
      <c r="EV39" s="11"/>
      <c r="EW39" s="11"/>
      <c r="EX39" s="11"/>
      <c r="EY39" s="11"/>
      <c r="EZ39" s="11">
        <v>12</v>
      </c>
      <c r="FA39" s="11"/>
      <c r="FB39" s="11"/>
      <c r="FC39" s="11"/>
      <c r="FD39" s="11"/>
      <c r="FE39" s="11"/>
      <c r="FF39" s="22">
        <v>63</v>
      </c>
      <c r="FG39">
        <v>0</v>
      </c>
    </row>
    <row r="40" spans="1:163" x14ac:dyDescent="0.25">
      <c r="A40" s="20" t="s">
        <v>628</v>
      </c>
      <c r="B40" s="21"/>
      <c r="C40" s="11"/>
      <c r="D40" s="11"/>
      <c r="E40" s="11"/>
      <c r="F40" s="11"/>
      <c r="G40" s="11"/>
      <c r="H40" s="11"/>
      <c r="I40" s="11"/>
      <c r="J40" s="11">
        <v>873</v>
      </c>
      <c r="K40" s="11"/>
      <c r="L40" s="11"/>
      <c r="M40" s="11"/>
      <c r="N40" s="11"/>
      <c r="O40" s="11"/>
      <c r="P40" s="11"/>
      <c r="Q40" s="11"/>
      <c r="R40" s="11">
        <v>76</v>
      </c>
      <c r="S40" s="11"/>
      <c r="T40" s="11"/>
      <c r="U40" s="11"/>
      <c r="V40" s="11"/>
      <c r="W40" s="11"/>
      <c r="X40" s="11"/>
      <c r="Y40" s="11"/>
      <c r="Z40" s="11">
        <v>2368</v>
      </c>
      <c r="AA40" s="11"/>
      <c r="AB40" s="11"/>
      <c r="AC40" s="11">
        <v>1244</v>
      </c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>
        <v>138</v>
      </c>
      <c r="AO40" s="11"/>
      <c r="AP40" s="11"/>
      <c r="AQ40" s="11"/>
      <c r="AR40" s="11"/>
      <c r="AS40" s="11"/>
      <c r="AT40" s="11"/>
      <c r="AU40" s="11">
        <v>1391</v>
      </c>
      <c r="AV40" s="11"/>
      <c r="AW40" s="11"/>
      <c r="AX40" s="11">
        <v>2332</v>
      </c>
      <c r="AY40" s="11"/>
      <c r="AZ40" s="11">
        <v>31</v>
      </c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>
        <v>2</v>
      </c>
      <c r="BL40" s="11"/>
      <c r="BM40" s="11"/>
      <c r="BN40" s="11"/>
      <c r="BO40" s="11">
        <v>22382</v>
      </c>
      <c r="BP40" s="11"/>
      <c r="BQ40" s="11"/>
      <c r="BR40" s="11"/>
      <c r="BS40" s="11"/>
      <c r="BT40" s="11"/>
      <c r="BU40" s="11"/>
      <c r="BV40" s="11">
        <v>694</v>
      </c>
      <c r="BW40" s="11"/>
      <c r="BX40" s="11"/>
      <c r="BY40" s="11">
        <v>3552</v>
      </c>
      <c r="BZ40" s="11"/>
      <c r="CA40" s="11"/>
      <c r="CB40" s="11"/>
      <c r="CC40" s="11"/>
      <c r="CD40" s="11">
        <v>48</v>
      </c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>
        <v>4251</v>
      </c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>
        <v>951</v>
      </c>
      <c r="DC40" s="11">
        <v>78</v>
      </c>
      <c r="DD40" s="11"/>
      <c r="DE40" s="11"/>
      <c r="DF40" s="11"/>
      <c r="DG40" s="11">
        <v>22023</v>
      </c>
      <c r="DH40" s="11">
        <v>3600</v>
      </c>
      <c r="DI40" s="11">
        <v>2254</v>
      </c>
      <c r="DJ40" s="11"/>
      <c r="DK40" s="11"/>
      <c r="DL40" s="11"/>
      <c r="DM40" s="11"/>
      <c r="DN40" s="11"/>
      <c r="DO40" s="11">
        <v>27877</v>
      </c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>
        <v>873</v>
      </c>
      <c r="ES40" s="11"/>
      <c r="ET40" s="11"/>
      <c r="EU40" s="11"/>
      <c r="EV40" s="11">
        <v>14160</v>
      </c>
      <c r="EW40" s="11"/>
      <c r="EX40" s="11"/>
      <c r="EY40" s="11"/>
      <c r="EZ40" s="11">
        <v>28828</v>
      </c>
      <c r="FA40" s="11"/>
      <c r="FB40" s="11">
        <v>2</v>
      </c>
      <c r="FC40" s="11"/>
      <c r="FD40" s="11"/>
      <c r="FE40" s="11"/>
      <c r="FF40" s="22">
        <v>140028</v>
      </c>
      <c r="FG40">
        <v>4837</v>
      </c>
    </row>
    <row r="41" spans="1:163" x14ac:dyDescent="0.25">
      <c r="A41" s="20" t="s">
        <v>629</v>
      </c>
      <c r="B41" s="21"/>
      <c r="C41" s="11">
        <v>1774</v>
      </c>
      <c r="D41" s="11"/>
      <c r="E41" s="11"/>
      <c r="F41" s="11"/>
      <c r="G41" s="11"/>
      <c r="H41" s="11">
        <v>2125</v>
      </c>
      <c r="I41" s="11"/>
      <c r="J41" s="11">
        <v>21555</v>
      </c>
      <c r="K41" s="11"/>
      <c r="L41" s="11">
        <v>1077</v>
      </c>
      <c r="M41" s="11">
        <v>3687</v>
      </c>
      <c r="N41" s="11"/>
      <c r="O41" s="11">
        <v>3125</v>
      </c>
      <c r="P41" s="11">
        <v>1</v>
      </c>
      <c r="Q41" s="11"/>
      <c r="R41" s="11">
        <v>37</v>
      </c>
      <c r="S41" s="11"/>
      <c r="T41" s="11"/>
      <c r="U41" s="11">
        <v>84</v>
      </c>
      <c r="V41" s="11">
        <v>258</v>
      </c>
      <c r="W41" s="11">
        <v>31795</v>
      </c>
      <c r="X41" s="11"/>
      <c r="Y41" s="11"/>
      <c r="Z41" s="11">
        <v>8119</v>
      </c>
      <c r="AA41" s="11">
        <v>207</v>
      </c>
      <c r="AB41" s="11">
        <v>31500</v>
      </c>
      <c r="AC41" s="11">
        <v>4673</v>
      </c>
      <c r="AD41" s="11">
        <v>31500</v>
      </c>
      <c r="AE41" s="11">
        <v>64</v>
      </c>
      <c r="AF41" s="11">
        <v>61</v>
      </c>
      <c r="AG41" s="11"/>
      <c r="AH41" s="11"/>
      <c r="AI41" s="11">
        <v>1999</v>
      </c>
      <c r="AJ41" s="11">
        <v>139</v>
      </c>
      <c r="AK41" s="11">
        <v>454</v>
      </c>
      <c r="AL41" s="11"/>
      <c r="AM41" s="11">
        <v>1686</v>
      </c>
      <c r="AN41" s="11">
        <v>11295</v>
      </c>
      <c r="AO41" s="11">
        <v>3077</v>
      </c>
      <c r="AP41" s="11">
        <v>27</v>
      </c>
      <c r="AQ41" s="11"/>
      <c r="AR41" s="11">
        <v>296</v>
      </c>
      <c r="AS41" s="11"/>
      <c r="AT41" s="11"/>
      <c r="AU41" s="11">
        <v>3011</v>
      </c>
      <c r="AV41" s="11">
        <v>766</v>
      </c>
      <c r="AW41" s="11"/>
      <c r="AX41" s="11">
        <v>73443</v>
      </c>
      <c r="AY41" s="11">
        <v>10818</v>
      </c>
      <c r="AZ41" s="11">
        <v>1766</v>
      </c>
      <c r="BA41" s="11">
        <v>1153</v>
      </c>
      <c r="BB41" s="11">
        <v>9</v>
      </c>
      <c r="BC41" s="11">
        <v>5605</v>
      </c>
      <c r="BD41" s="11"/>
      <c r="BE41" s="11"/>
      <c r="BF41" s="11"/>
      <c r="BG41" s="11"/>
      <c r="BH41" s="11">
        <v>1494</v>
      </c>
      <c r="BI41" s="11"/>
      <c r="BJ41" s="11">
        <v>178</v>
      </c>
      <c r="BK41" s="11">
        <v>19</v>
      </c>
      <c r="BL41" s="11"/>
      <c r="BM41" s="11">
        <v>1527</v>
      </c>
      <c r="BN41" s="11">
        <v>167</v>
      </c>
      <c r="BO41" s="11">
        <v>155422</v>
      </c>
      <c r="BP41" s="11">
        <v>15807</v>
      </c>
      <c r="BQ41" s="11">
        <v>136</v>
      </c>
      <c r="BR41" s="11"/>
      <c r="BS41" s="11"/>
      <c r="BT41" s="11"/>
      <c r="BU41" s="11">
        <v>35</v>
      </c>
      <c r="BV41" s="11">
        <v>2523</v>
      </c>
      <c r="BW41" s="11">
        <v>138</v>
      </c>
      <c r="BX41" s="11"/>
      <c r="BY41" s="11">
        <v>29150</v>
      </c>
      <c r="BZ41" s="11"/>
      <c r="CA41" s="11">
        <v>316</v>
      </c>
      <c r="CB41" s="11"/>
      <c r="CC41" s="11">
        <v>20</v>
      </c>
      <c r="CD41" s="11">
        <v>381</v>
      </c>
      <c r="CE41" s="11"/>
      <c r="CF41" s="11"/>
      <c r="CG41" s="11">
        <v>41202</v>
      </c>
      <c r="CH41" s="11"/>
      <c r="CI41" s="11"/>
      <c r="CJ41" s="11">
        <v>32</v>
      </c>
      <c r="CK41" s="11">
        <v>121</v>
      </c>
      <c r="CL41" s="11"/>
      <c r="CM41" s="11">
        <v>13</v>
      </c>
      <c r="CN41" s="11">
        <v>490</v>
      </c>
      <c r="CO41" s="11"/>
      <c r="CP41" s="11">
        <v>2404</v>
      </c>
      <c r="CQ41" s="11"/>
      <c r="CR41" s="11"/>
      <c r="CS41" s="11"/>
      <c r="CT41" s="11"/>
      <c r="CU41" s="11"/>
      <c r="CV41" s="11"/>
      <c r="CW41" s="11">
        <v>1044</v>
      </c>
      <c r="CX41" s="11"/>
      <c r="CY41" s="11"/>
      <c r="CZ41" s="11">
        <v>372</v>
      </c>
      <c r="DA41" s="11">
        <v>3977</v>
      </c>
      <c r="DB41" s="11">
        <v>96663</v>
      </c>
      <c r="DC41" s="11">
        <v>632</v>
      </c>
      <c r="DD41" s="11">
        <v>247</v>
      </c>
      <c r="DE41" s="11"/>
      <c r="DF41" s="11">
        <v>374</v>
      </c>
      <c r="DG41" s="11">
        <v>58109</v>
      </c>
      <c r="DH41" s="11">
        <v>31017</v>
      </c>
      <c r="DI41" s="11">
        <v>73534</v>
      </c>
      <c r="DJ41" s="11"/>
      <c r="DK41" s="11">
        <v>296</v>
      </c>
      <c r="DL41" s="11">
        <v>369</v>
      </c>
      <c r="DM41" s="11"/>
      <c r="DN41" s="11">
        <v>84</v>
      </c>
      <c r="DO41" s="11">
        <v>162660</v>
      </c>
      <c r="DP41" s="11"/>
      <c r="DQ41" s="11">
        <v>23</v>
      </c>
      <c r="DR41" s="11">
        <v>675</v>
      </c>
      <c r="DS41" s="11">
        <v>72</v>
      </c>
      <c r="DT41" s="11">
        <v>7149</v>
      </c>
      <c r="DU41" s="11"/>
      <c r="DV41" s="11">
        <v>2467</v>
      </c>
      <c r="DW41" s="11"/>
      <c r="DX41" s="11"/>
      <c r="DY41" s="11">
        <v>189</v>
      </c>
      <c r="DZ41" s="11">
        <v>35</v>
      </c>
      <c r="EA41" s="11"/>
      <c r="EB41" s="11"/>
      <c r="EC41" s="11">
        <v>77</v>
      </c>
      <c r="ED41" s="11"/>
      <c r="EE41" s="11">
        <v>283</v>
      </c>
      <c r="EF41" s="11"/>
      <c r="EG41" s="11">
        <v>682</v>
      </c>
      <c r="EH41" s="11">
        <v>126</v>
      </c>
      <c r="EI41" s="11">
        <v>9641</v>
      </c>
      <c r="EJ41" s="11"/>
      <c r="EK41" s="11">
        <v>5</v>
      </c>
      <c r="EL41" s="11">
        <v>3983</v>
      </c>
      <c r="EM41" s="11"/>
      <c r="EN41" s="11"/>
      <c r="EO41" s="11"/>
      <c r="EP41" s="11"/>
      <c r="EQ41" s="11">
        <v>16</v>
      </c>
      <c r="ER41" s="11">
        <v>374</v>
      </c>
      <c r="ES41" s="11">
        <v>25</v>
      </c>
      <c r="ET41" s="11">
        <v>134</v>
      </c>
      <c r="EU41" s="11">
        <v>862</v>
      </c>
      <c r="EV41" s="11">
        <v>42913</v>
      </c>
      <c r="EW41" s="11"/>
      <c r="EX41" s="11"/>
      <c r="EY41" s="11">
        <v>56</v>
      </c>
      <c r="EZ41" s="11">
        <v>259323</v>
      </c>
      <c r="FA41" s="11"/>
      <c r="FB41" s="11">
        <v>145</v>
      </c>
      <c r="FC41" s="11">
        <v>289</v>
      </c>
      <c r="FD41" s="11"/>
      <c r="FE41" s="11">
        <v>68</v>
      </c>
      <c r="FF41" s="22">
        <v>1267751</v>
      </c>
      <c r="FG41">
        <v>0</v>
      </c>
    </row>
    <row r="42" spans="1:163" x14ac:dyDescent="0.25">
      <c r="A42" s="20" t="s">
        <v>630</v>
      </c>
      <c r="B42" s="21"/>
      <c r="C42" s="11"/>
      <c r="D42" s="11"/>
      <c r="E42" s="11"/>
      <c r="F42" s="11"/>
      <c r="G42" s="11"/>
      <c r="H42" s="11"/>
      <c r="I42" s="11"/>
      <c r="J42" s="11">
        <v>70</v>
      </c>
      <c r="K42" s="11"/>
      <c r="L42" s="11"/>
      <c r="M42" s="11">
        <v>76</v>
      </c>
      <c r="N42" s="11"/>
      <c r="O42" s="11">
        <v>112</v>
      </c>
      <c r="P42" s="11"/>
      <c r="Q42" s="11"/>
      <c r="R42" s="11">
        <v>10</v>
      </c>
      <c r="S42" s="11"/>
      <c r="T42" s="11"/>
      <c r="U42" s="11">
        <v>150</v>
      </c>
      <c r="V42" s="11"/>
      <c r="W42" s="11">
        <v>1476</v>
      </c>
      <c r="X42" s="11"/>
      <c r="Y42" s="11"/>
      <c r="Z42" s="11">
        <v>920</v>
      </c>
      <c r="AA42" s="11"/>
      <c r="AB42" s="11"/>
      <c r="AC42" s="11">
        <v>53</v>
      </c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>
        <v>754</v>
      </c>
      <c r="AO42" s="11">
        <v>111</v>
      </c>
      <c r="AP42" s="11"/>
      <c r="AQ42" s="11"/>
      <c r="AR42" s="11"/>
      <c r="AS42" s="11"/>
      <c r="AT42" s="11"/>
      <c r="AU42" s="11"/>
      <c r="AV42" s="11"/>
      <c r="AW42" s="11"/>
      <c r="AX42" s="11">
        <v>7516</v>
      </c>
      <c r="AY42" s="11">
        <v>16</v>
      </c>
      <c r="AZ42" s="11">
        <v>69</v>
      </c>
      <c r="BA42" s="11">
        <v>328</v>
      </c>
      <c r="BB42" s="11"/>
      <c r="BC42" s="11">
        <v>1500</v>
      </c>
      <c r="BD42" s="11"/>
      <c r="BE42" s="11"/>
      <c r="BF42" s="11"/>
      <c r="BG42" s="11">
        <v>742</v>
      </c>
      <c r="BH42" s="11"/>
      <c r="BI42" s="11"/>
      <c r="BJ42" s="11"/>
      <c r="BK42" s="11">
        <v>3</v>
      </c>
      <c r="BL42" s="11"/>
      <c r="BM42" s="11"/>
      <c r="BN42" s="11"/>
      <c r="BO42" s="11">
        <v>24150</v>
      </c>
      <c r="BP42" s="11"/>
      <c r="BQ42" s="11">
        <v>36</v>
      </c>
      <c r="BR42" s="11"/>
      <c r="BS42" s="11"/>
      <c r="BT42" s="11"/>
      <c r="BU42" s="11"/>
      <c r="BV42" s="11">
        <v>2175</v>
      </c>
      <c r="BW42" s="11"/>
      <c r="BX42" s="11"/>
      <c r="BY42" s="11">
        <v>7815</v>
      </c>
      <c r="BZ42" s="11"/>
      <c r="CA42" s="11"/>
      <c r="CB42" s="11"/>
      <c r="CC42" s="11"/>
      <c r="CD42" s="11"/>
      <c r="CE42" s="11"/>
      <c r="CF42" s="11"/>
      <c r="CG42" s="11">
        <v>1476</v>
      </c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>
        <v>1359</v>
      </c>
      <c r="DB42" s="11">
        <v>2083</v>
      </c>
      <c r="DC42" s="11">
        <v>537</v>
      </c>
      <c r="DD42" s="11"/>
      <c r="DE42" s="11"/>
      <c r="DF42" s="11"/>
      <c r="DG42" s="11">
        <v>9081</v>
      </c>
      <c r="DH42" s="11">
        <v>7815</v>
      </c>
      <c r="DI42" s="11">
        <v>7307</v>
      </c>
      <c r="DJ42" s="11"/>
      <c r="DK42" s="11"/>
      <c r="DL42" s="11"/>
      <c r="DM42" s="11"/>
      <c r="DN42" s="11"/>
      <c r="DO42" s="11">
        <v>24203</v>
      </c>
      <c r="DP42" s="11"/>
      <c r="DQ42" s="11"/>
      <c r="DR42" s="11"/>
      <c r="DS42" s="11"/>
      <c r="DT42" s="11">
        <v>245</v>
      </c>
      <c r="DU42" s="11"/>
      <c r="DV42" s="11">
        <v>104</v>
      </c>
      <c r="DW42" s="11"/>
      <c r="DX42" s="11"/>
      <c r="DY42" s="11">
        <v>196</v>
      </c>
      <c r="DZ42" s="11">
        <v>75</v>
      </c>
      <c r="EA42" s="11"/>
      <c r="EB42" s="11"/>
      <c r="EC42" s="11"/>
      <c r="ED42" s="11"/>
      <c r="EE42" s="11"/>
      <c r="EF42" s="11"/>
      <c r="EG42" s="11">
        <v>8</v>
      </c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>
        <v>70</v>
      </c>
      <c r="ES42" s="11"/>
      <c r="ET42" s="11">
        <v>103</v>
      </c>
      <c r="EU42" s="11"/>
      <c r="EV42" s="11">
        <v>8108</v>
      </c>
      <c r="EW42" s="11"/>
      <c r="EX42" s="11"/>
      <c r="EY42" s="11"/>
      <c r="EZ42" s="11">
        <v>26286</v>
      </c>
      <c r="FA42" s="11"/>
      <c r="FB42" s="11">
        <v>3</v>
      </c>
      <c r="FC42" s="11"/>
      <c r="FD42" s="11"/>
      <c r="FE42" s="11"/>
      <c r="FF42" s="22">
        <v>137141</v>
      </c>
      <c r="FG42">
        <v>0</v>
      </c>
    </row>
    <row r="43" spans="1:163" x14ac:dyDescent="0.25">
      <c r="A43" s="20" t="s">
        <v>631</v>
      </c>
      <c r="B43" s="21"/>
      <c r="C43" s="11">
        <v>1988</v>
      </c>
      <c r="D43" s="11"/>
      <c r="E43" s="11"/>
      <c r="F43" s="11"/>
      <c r="G43" s="11"/>
      <c r="H43" s="11"/>
      <c r="I43" s="11"/>
      <c r="J43" s="11">
        <v>30343</v>
      </c>
      <c r="K43" s="11">
        <v>62970</v>
      </c>
      <c r="L43" s="11">
        <v>774</v>
      </c>
      <c r="M43" s="11">
        <v>931</v>
      </c>
      <c r="N43" s="11">
        <v>328</v>
      </c>
      <c r="O43" s="11">
        <v>105</v>
      </c>
      <c r="P43" s="11"/>
      <c r="Q43" s="11"/>
      <c r="R43" s="11">
        <v>24</v>
      </c>
      <c r="S43" s="11"/>
      <c r="T43" s="11">
        <v>38</v>
      </c>
      <c r="U43" s="11">
        <v>244</v>
      </c>
      <c r="V43" s="11"/>
      <c r="W43" s="11">
        <v>3269</v>
      </c>
      <c r="X43" s="11"/>
      <c r="Y43" s="11"/>
      <c r="Z43" s="11">
        <v>2224</v>
      </c>
      <c r="AA43" s="11">
        <v>3</v>
      </c>
      <c r="AB43" s="11"/>
      <c r="AC43" s="11">
        <v>475</v>
      </c>
      <c r="AD43" s="11"/>
      <c r="AE43" s="11">
        <v>27</v>
      </c>
      <c r="AF43" s="11">
        <v>283</v>
      </c>
      <c r="AG43" s="11"/>
      <c r="AH43" s="11"/>
      <c r="AI43" s="11"/>
      <c r="AJ43" s="11"/>
      <c r="AK43" s="11"/>
      <c r="AL43" s="11">
        <v>4239</v>
      </c>
      <c r="AM43" s="11">
        <v>97</v>
      </c>
      <c r="AN43" s="11">
        <v>1787</v>
      </c>
      <c r="AO43" s="11">
        <v>258</v>
      </c>
      <c r="AP43" s="11"/>
      <c r="AQ43" s="11"/>
      <c r="AR43" s="11"/>
      <c r="AS43" s="11"/>
      <c r="AT43" s="11"/>
      <c r="AU43" s="11">
        <v>8815</v>
      </c>
      <c r="AV43" s="11">
        <v>43</v>
      </c>
      <c r="AW43" s="11"/>
      <c r="AX43" s="11">
        <v>38172</v>
      </c>
      <c r="AY43" s="11">
        <v>376</v>
      </c>
      <c r="AZ43" s="11">
        <v>1772</v>
      </c>
      <c r="BA43" s="11">
        <v>25784</v>
      </c>
      <c r="BB43" s="11"/>
      <c r="BC43" s="11">
        <v>1452</v>
      </c>
      <c r="BD43" s="11"/>
      <c r="BE43" s="11"/>
      <c r="BF43" s="11">
        <v>171</v>
      </c>
      <c r="BG43" s="11">
        <v>4013</v>
      </c>
      <c r="BH43" s="11">
        <v>2043</v>
      </c>
      <c r="BI43" s="11"/>
      <c r="BJ43" s="11"/>
      <c r="BK43" s="11">
        <v>743</v>
      </c>
      <c r="BL43" s="11">
        <v>179</v>
      </c>
      <c r="BM43" s="11">
        <v>84</v>
      </c>
      <c r="BN43" s="11">
        <v>9744</v>
      </c>
      <c r="BO43" s="11">
        <v>131113</v>
      </c>
      <c r="BP43" s="11"/>
      <c r="BQ43" s="11">
        <v>165</v>
      </c>
      <c r="BR43" s="11">
        <v>38019</v>
      </c>
      <c r="BS43" s="11"/>
      <c r="BT43" s="11"/>
      <c r="BU43" s="11">
        <v>1416</v>
      </c>
      <c r="BV43" s="11">
        <v>4914</v>
      </c>
      <c r="BW43" s="11"/>
      <c r="BX43" s="11">
        <v>5638</v>
      </c>
      <c r="BY43" s="11">
        <v>74985</v>
      </c>
      <c r="BZ43" s="11"/>
      <c r="CA43" s="11"/>
      <c r="CB43" s="11">
        <v>227</v>
      </c>
      <c r="CC43" s="11"/>
      <c r="CD43" s="11">
        <v>12032</v>
      </c>
      <c r="CE43" s="11">
        <v>15</v>
      </c>
      <c r="CF43" s="11"/>
      <c r="CG43" s="11">
        <v>15733</v>
      </c>
      <c r="CH43" s="11">
        <v>4090</v>
      </c>
      <c r="CI43" s="11"/>
      <c r="CJ43" s="11">
        <v>4390</v>
      </c>
      <c r="CK43" s="11">
        <v>209</v>
      </c>
      <c r="CL43" s="11"/>
      <c r="CM43" s="11">
        <v>1</v>
      </c>
      <c r="CN43" s="11">
        <v>1051</v>
      </c>
      <c r="CO43" s="11">
        <v>17</v>
      </c>
      <c r="CP43" s="11">
        <v>42107</v>
      </c>
      <c r="CQ43" s="11">
        <v>68</v>
      </c>
      <c r="CR43" s="11">
        <v>1841</v>
      </c>
      <c r="CS43" s="11"/>
      <c r="CT43" s="11"/>
      <c r="CU43" s="11">
        <v>16</v>
      </c>
      <c r="CV43" s="11"/>
      <c r="CW43" s="11">
        <v>5104</v>
      </c>
      <c r="CX43" s="11"/>
      <c r="CY43" s="11"/>
      <c r="CZ43" s="11">
        <v>2494</v>
      </c>
      <c r="DA43" s="11"/>
      <c r="DB43" s="11">
        <v>144466</v>
      </c>
      <c r="DC43" s="11">
        <v>33432</v>
      </c>
      <c r="DD43" s="11"/>
      <c r="DE43" s="11">
        <v>2</v>
      </c>
      <c r="DF43" s="11"/>
      <c r="DG43" s="11">
        <v>54368</v>
      </c>
      <c r="DH43" s="11">
        <v>89207</v>
      </c>
      <c r="DI43" s="11">
        <v>31538</v>
      </c>
      <c r="DJ43" s="11"/>
      <c r="DK43" s="11">
        <v>43799</v>
      </c>
      <c r="DL43" s="11"/>
      <c r="DM43" s="11"/>
      <c r="DN43" s="11"/>
      <c r="DO43" s="11">
        <v>175113</v>
      </c>
      <c r="DP43" s="11"/>
      <c r="DQ43" s="11"/>
      <c r="DR43" s="11"/>
      <c r="DS43" s="11"/>
      <c r="DT43" s="11">
        <v>2142</v>
      </c>
      <c r="DU43" s="11">
        <v>616</v>
      </c>
      <c r="DV43" s="11">
        <v>2499</v>
      </c>
      <c r="DW43" s="11"/>
      <c r="DX43" s="11"/>
      <c r="DY43" s="11">
        <v>481</v>
      </c>
      <c r="DZ43" s="11">
        <v>24418</v>
      </c>
      <c r="EA43" s="11"/>
      <c r="EB43" s="11"/>
      <c r="EC43" s="11"/>
      <c r="ED43" s="11"/>
      <c r="EE43" s="11">
        <v>1968</v>
      </c>
      <c r="EF43" s="11">
        <v>71</v>
      </c>
      <c r="EG43" s="11">
        <v>573</v>
      </c>
      <c r="EH43" s="11">
        <v>2</v>
      </c>
      <c r="EI43" s="11">
        <v>606</v>
      </c>
      <c r="EJ43" s="11">
        <v>15223</v>
      </c>
      <c r="EK43" s="11"/>
      <c r="EL43" s="11">
        <v>1998</v>
      </c>
      <c r="EM43" s="11"/>
      <c r="EN43" s="11"/>
      <c r="EO43" s="11"/>
      <c r="EP43" s="11"/>
      <c r="EQ43" s="11">
        <v>901</v>
      </c>
      <c r="ER43" s="11">
        <v>8473</v>
      </c>
      <c r="ES43" s="11">
        <v>627</v>
      </c>
      <c r="ET43" s="11">
        <v>297</v>
      </c>
      <c r="EU43" s="11"/>
      <c r="EV43" s="11">
        <v>9562</v>
      </c>
      <c r="EW43" s="11"/>
      <c r="EX43" s="11">
        <v>5780</v>
      </c>
      <c r="EY43" s="11"/>
      <c r="EZ43" s="11">
        <v>319579</v>
      </c>
      <c r="FA43" s="11"/>
      <c r="FB43" s="11">
        <v>937</v>
      </c>
      <c r="FC43" s="11"/>
      <c r="FD43" s="11"/>
      <c r="FE43" s="11"/>
      <c r="FF43" s="22">
        <v>1518121</v>
      </c>
      <c r="FG43">
        <v>0</v>
      </c>
    </row>
    <row r="44" spans="1:163" x14ac:dyDescent="0.25">
      <c r="A44" s="20" t="s">
        <v>632</v>
      </c>
      <c r="B44" s="21"/>
      <c r="C44" s="11">
        <v>237</v>
      </c>
      <c r="D44" s="11"/>
      <c r="E44" s="11"/>
      <c r="F44" s="11"/>
      <c r="G44" s="11"/>
      <c r="H44" s="11">
        <v>2</v>
      </c>
      <c r="I44" s="11"/>
      <c r="J44" s="11">
        <v>1189</v>
      </c>
      <c r="K44" s="11"/>
      <c r="L44" s="11">
        <v>850</v>
      </c>
      <c r="M44" s="11">
        <v>174</v>
      </c>
      <c r="N44" s="11"/>
      <c r="O44" s="11">
        <v>1169</v>
      </c>
      <c r="P44" s="11"/>
      <c r="Q44" s="11"/>
      <c r="R44" s="11">
        <v>101</v>
      </c>
      <c r="S44" s="11"/>
      <c r="T44" s="11"/>
      <c r="U44" s="11"/>
      <c r="V44" s="11">
        <v>3</v>
      </c>
      <c r="W44" s="11"/>
      <c r="X44" s="11">
        <v>2</v>
      </c>
      <c r="Y44" s="11"/>
      <c r="Z44" s="11">
        <v>260</v>
      </c>
      <c r="AA44" s="11">
        <v>149</v>
      </c>
      <c r="AB44" s="11">
        <v>2604</v>
      </c>
      <c r="AC44" s="11"/>
      <c r="AD44" s="11">
        <v>2604</v>
      </c>
      <c r="AE44" s="11"/>
      <c r="AF44" s="11"/>
      <c r="AG44" s="11"/>
      <c r="AH44" s="11"/>
      <c r="AI44" s="11"/>
      <c r="AJ44" s="11">
        <v>1</v>
      </c>
      <c r="AK44" s="11">
        <v>3</v>
      </c>
      <c r="AL44" s="11">
        <v>12</v>
      </c>
      <c r="AM44" s="11">
        <v>2182</v>
      </c>
      <c r="AN44" s="11">
        <v>19599</v>
      </c>
      <c r="AO44" s="11">
        <v>15</v>
      </c>
      <c r="AP44" s="11"/>
      <c r="AQ44" s="11"/>
      <c r="AR44" s="11"/>
      <c r="AS44" s="11">
        <v>223</v>
      </c>
      <c r="AT44" s="11">
        <v>2</v>
      </c>
      <c r="AU44" s="11">
        <v>7441</v>
      </c>
      <c r="AV44" s="11"/>
      <c r="AW44" s="11"/>
      <c r="AX44" s="11">
        <v>45316</v>
      </c>
      <c r="AY44" s="11">
        <v>5</v>
      </c>
      <c r="AZ44" s="11">
        <v>2078</v>
      </c>
      <c r="BA44" s="11">
        <v>30</v>
      </c>
      <c r="BB44" s="11"/>
      <c r="BC44" s="11">
        <v>244</v>
      </c>
      <c r="BD44" s="11"/>
      <c r="BE44" s="11"/>
      <c r="BF44" s="11"/>
      <c r="BG44" s="11">
        <v>610</v>
      </c>
      <c r="BH44" s="11"/>
      <c r="BI44" s="11"/>
      <c r="BJ44" s="11"/>
      <c r="BK44" s="11"/>
      <c r="BL44" s="11"/>
      <c r="BM44" s="11">
        <v>1</v>
      </c>
      <c r="BN44" s="11">
        <v>1</v>
      </c>
      <c r="BO44" s="11">
        <v>57725</v>
      </c>
      <c r="BP44" s="11">
        <v>827</v>
      </c>
      <c r="BQ44" s="11"/>
      <c r="BR44" s="11"/>
      <c r="BS44" s="11"/>
      <c r="BT44" s="11"/>
      <c r="BU44" s="11">
        <v>192</v>
      </c>
      <c r="BV44" s="11">
        <v>10796</v>
      </c>
      <c r="BW44" s="11"/>
      <c r="BX44" s="11"/>
      <c r="BY44" s="11">
        <v>5160</v>
      </c>
      <c r="BZ44" s="11"/>
      <c r="CA44" s="11"/>
      <c r="CB44" s="11"/>
      <c r="CC44" s="11">
        <v>3</v>
      </c>
      <c r="CD44" s="11">
        <v>917</v>
      </c>
      <c r="CE44" s="11"/>
      <c r="CF44" s="11"/>
      <c r="CG44" s="11">
        <v>71</v>
      </c>
      <c r="CH44" s="11"/>
      <c r="CI44" s="11"/>
      <c r="CJ44" s="11">
        <v>19</v>
      </c>
      <c r="CK44" s="11"/>
      <c r="CL44" s="11">
        <v>26</v>
      </c>
      <c r="CM44" s="11"/>
      <c r="CN44" s="11"/>
      <c r="CO44" s="11"/>
      <c r="CP44" s="11">
        <v>31</v>
      </c>
      <c r="CQ44" s="11">
        <v>1</v>
      </c>
      <c r="CR44" s="11">
        <v>8</v>
      </c>
      <c r="CS44" s="11"/>
      <c r="CT44" s="11"/>
      <c r="CU44" s="11"/>
      <c r="CV44" s="11"/>
      <c r="CW44" s="11"/>
      <c r="CX44" s="11"/>
      <c r="CY44" s="11"/>
      <c r="CZ44" s="11"/>
      <c r="DA44" s="11">
        <v>101</v>
      </c>
      <c r="DB44" s="11">
        <v>4254</v>
      </c>
      <c r="DC44" s="11">
        <v>153</v>
      </c>
      <c r="DD44" s="11"/>
      <c r="DE44" s="11"/>
      <c r="DF44" s="11"/>
      <c r="DG44" s="11">
        <v>5551</v>
      </c>
      <c r="DH44" s="11">
        <v>7119</v>
      </c>
      <c r="DI44" s="11">
        <v>45343</v>
      </c>
      <c r="DJ44" s="11"/>
      <c r="DK44" s="11"/>
      <c r="DL44" s="11"/>
      <c r="DM44" s="11">
        <v>200</v>
      </c>
      <c r="DN44" s="11">
        <v>62</v>
      </c>
      <c r="DO44" s="11">
        <v>58013</v>
      </c>
      <c r="DP44" s="11"/>
      <c r="DQ44" s="11"/>
      <c r="DR44" s="11"/>
      <c r="DS44" s="11">
        <v>1</v>
      </c>
      <c r="DT44" s="11"/>
      <c r="DU44" s="11"/>
      <c r="DV44" s="11">
        <v>280</v>
      </c>
      <c r="DW44" s="11"/>
      <c r="DX44" s="11"/>
      <c r="DY44" s="11">
        <v>1</v>
      </c>
      <c r="DZ44" s="11"/>
      <c r="EA44" s="11"/>
      <c r="EB44" s="11"/>
      <c r="EC44" s="11">
        <v>3</v>
      </c>
      <c r="ED44" s="11">
        <v>8</v>
      </c>
      <c r="EE44" s="11"/>
      <c r="EF44" s="11"/>
      <c r="EG44" s="11">
        <v>397</v>
      </c>
      <c r="EH44" s="11">
        <v>65</v>
      </c>
      <c r="EI44" s="11">
        <v>11</v>
      </c>
      <c r="EJ44" s="11"/>
      <c r="EK44" s="11"/>
      <c r="EL44" s="11">
        <v>95</v>
      </c>
      <c r="EM44" s="11"/>
      <c r="EN44" s="11"/>
      <c r="EO44" s="11"/>
      <c r="EP44" s="11">
        <v>2</v>
      </c>
      <c r="EQ44" s="11"/>
      <c r="ER44" s="11">
        <v>33</v>
      </c>
      <c r="ES44" s="11"/>
      <c r="ET44" s="11">
        <v>30</v>
      </c>
      <c r="EU44" s="11"/>
      <c r="EV44" s="11">
        <v>5260</v>
      </c>
      <c r="EW44" s="11"/>
      <c r="EX44" s="11"/>
      <c r="EY44" s="11"/>
      <c r="EZ44" s="11">
        <v>62267</v>
      </c>
      <c r="FA44" s="11"/>
      <c r="FB44" s="11">
        <v>66</v>
      </c>
      <c r="FC44" s="11">
        <v>7</v>
      </c>
      <c r="FD44" s="11"/>
      <c r="FE44" s="11"/>
      <c r="FF44" s="22">
        <v>352205</v>
      </c>
      <c r="FG44">
        <v>592</v>
      </c>
    </row>
    <row r="45" spans="1:163" x14ac:dyDescent="0.25">
      <c r="A45" s="20" t="s">
        <v>633</v>
      </c>
      <c r="B45" s="21"/>
      <c r="C45" s="11"/>
      <c r="D45" s="11"/>
      <c r="E45" s="11"/>
      <c r="F45" s="11"/>
      <c r="G45" s="11"/>
      <c r="H45" s="11"/>
      <c r="I45" s="11"/>
      <c r="J45" s="11"/>
      <c r="K45" s="11"/>
      <c r="L45" s="11">
        <v>4</v>
      </c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>
        <v>1</v>
      </c>
      <c r="AC45" s="11"/>
      <c r="AD45" s="11">
        <v>1</v>
      </c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>
        <v>1959</v>
      </c>
      <c r="AV45" s="11"/>
      <c r="AW45" s="11"/>
      <c r="AX45" s="11">
        <v>1959</v>
      </c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>
        <v>2856</v>
      </c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>
        <v>1</v>
      </c>
      <c r="DC45" s="11"/>
      <c r="DD45" s="11"/>
      <c r="DE45" s="11"/>
      <c r="DF45" s="11"/>
      <c r="DG45" s="11">
        <v>893</v>
      </c>
      <c r="DH45" s="11">
        <v>4</v>
      </c>
      <c r="DI45" s="11">
        <v>1959</v>
      </c>
      <c r="DJ45" s="11"/>
      <c r="DK45" s="11"/>
      <c r="DL45" s="11"/>
      <c r="DM45" s="11"/>
      <c r="DN45" s="11"/>
      <c r="DO45" s="11">
        <v>2856</v>
      </c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>
        <v>893</v>
      </c>
      <c r="EW45" s="11"/>
      <c r="EX45" s="11"/>
      <c r="EY45" s="11"/>
      <c r="EZ45" s="11">
        <v>2857</v>
      </c>
      <c r="FA45" s="11"/>
      <c r="FB45" s="11"/>
      <c r="FC45" s="11"/>
      <c r="FD45" s="11"/>
      <c r="FE45" s="11"/>
      <c r="FF45" s="22">
        <v>16243</v>
      </c>
      <c r="FG45">
        <v>1356</v>
      </c>
    </row>
    <row r="46" spans="1:163" x14ac:dyDescent="0.25">
      <c r="A46" s="20" t="s">
        <v>634</v>
      </c>
      <c r="B46" s="21"/>
      <c r="C46" s="11"/>
      <c r="D46" s="11"/>
      <c r="E46" s="11"/>
      <c r="F46" s="11"/>
      <c r="G46" s="11"/>
      <c r="H46" s="11"/>
      <c r="I46" s="11"/>
      <c r="J46" s="11">
        <v>189004</v>
      </c>
      <c r="K46" s="11"/>
      <c r="L46" s="11">
        <v>78445</v>
      </c>
      <c r="M46" s="11"/>
      <c r="N46" s="11"/>
      <c r="O46" s="11"/>
      <c r="P46" s="11"/>
      <c r="Q46" s="11"/>
      <c r="R46" s="11"/>
      <c r="S46" s="11"/>
      <c r="T46" s="11">
        <v>6214</v>
      </c>
      <c r="U46" s="11"/>
      <c r="V46" s="11"/>
      <c r="W46" s="11">
        <v>3751</v>
      </c>
      <c r="X46" s="11"/>
      <c r="Y46" s="11"/>
      <c r="Z46" s="11">
        <v>53772</v>
      </c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>
        <v>4001</v>
      </c>
      <c r="AV46" s="11"/>
      <c r="AW46" s="11"/>
      <c r="AX46" s="11">
        <v>5631</v>
      </c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>
        <v>48</v>
      </c>
      <c r="BN46" s="11">
        <v>81000</v>
      </c>
      <c r="BO46" s="11">
        <v>1003184</v>
      </c>
      <c r="BP46" s="11">
        <v>80377</v>
      </c>
      <c r="BQ46" s="11"/>
      <c r="BR46" s="11"/>
      <c r="BS46" s="11"/>
      <c r="BT46" s="11"/>
      <c r="BU46" s="11">
        <v>324</v>
      </c>
      <c r="BV46" s="11">
        <v>369</v>
      </c>
      <c r="BW46" s="11"/>
      <c r="BX46" s="11"/>
      <c r="BY46" s="11"/>
      <c r="BZ46" s="11"/>
      <c r="CA46" s="11"/>
      <c r="CB46" s="11"/>
      <c r="CC46" s="11">
        <v>34</v>
      </c>
      <c r="CD46" s="11">
        <v>7802</v>
      </c>
      <c r="CE46" s="11"/>
      <c r="CF46" s="11"/>
      <c r="CG46" s="11">
        <v>3751</v>
      </c>
      <c r="CH46" s="11"/>
      <c r="CI46" s="11"/>
      <c r="CJ46" s="11"/>
      <c r="CK46" s="11"/>
      <c r="CL46" s="11"/>
      <c r="CM46" s="11"/>
      <c r="CN46" s="11"/>
      <c r="CO46" s="11"/>
      <c r="CP46" s="11">
        <v>33547</v>
      </c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>
        <v>199736</v>
      </c>
      <c r="DC46" s="11">
        <v>6981</v>
      </c>
      <c r="DD46" s="11"/>
      <c r="DE46" s="11"/>
      <c r="DF46" s="11">
        <v>1587</v>
      </c>
      <c r="DG46" s="11">
        <v>943662</v>
      </c>
      <c r="DH46" s="11">
        <v>88158</v>
      </c>
      <c r="DI46" s="11">
        <v>5681</v>
      </c>
      <c r="DJ46" s="11"/>
      <c r="DK46" s="11"/>
      <c r="DL46" s="11"/>
      <c r="DM46" s="11"/>
      <c r="DN46" s="11"/>
      <c r="DO46" s="11">
        <v>1037501</v>
      </c>
      <c r="DP46" s="11"/>
      <c r="DQ46" s="11"/>
      <c r="DR46" s="11"/>
      <c r="DS46" s="11">
        <v>6924</v>
      </c>
      <c r="DT46" s="11"/>
      <c r="DU46" s="11">
        <v>582</v>
      </c>
      <c r="DV46" s="11"/>
      <c r="DW46" s="11"/>
      <c r="DX46" s="11"/>
      <c r="DY46" s="11">
        <v>767</v>
      </c>
      <c r="DZ46" s="11"/>
      <c r="EA46" s="11"/>
      <c r="EB46" s="11"/>
      <c r="EC46" s="11"/>
      <c r="ED46" s="11"/>
      <c r="EE46" s="11"/>
      <c r="EF46" s="11"/>
      <c r="EG46" s="11"/>
      <c r="EH46" s="11">
        <v>446</v>
      </c>
      <c r="EI46" s="11"/>
      <c r="EJ46" s="11"/>
      <c r="EK46" s="11"/>
      <c r="EL46" s="11"/>
      <c r="EM46" s="11"/>
      <c r="EN46" s="11"/>
      <c r="EO46" s="11"/>
      <c r="EP46" s="11"/>
      <c r="EQ46" s="11">
        <v>817</v>
      </c>
      <c r="ER46" s="11">
        <v>20087</v>
      </c>
      <c r="ES46" s="11"/>
      <c r="ET46" s="11"/>
      <c r="EU46" s="11"/>
      <c r="EV46" s="11">
        <v>856343</v>
      </c>
      <c r="EW46" s="11"/>
      <c r="EX46" s="11"/>
      <c r="EY46" s="11"/>
      <c r="EZ46" s="11">
        <v>1237237</v>
      </c>
      <c r="FA46" s="11"/>
      <c r="FB46" s="11">
        <v>6660</v>
      </c>
      <c r="FC46" s="11"/>
      <c r="FD46" s="11"/>
      <c r="FE46" s="11"/>
      <c r="FF46" s="22">
        <v>5964423</v>
      </c>
      <c r="FG46">
        <v>24827</v>
      </c>
    </row>
    <row r="47" spans="1:163" x14ac:dyDescent="0.25">
      <c r="A47" s="20" t="s">
        <v>635</v>
      </c>
      <c r="B47" s="2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>
        <v>26</v>
      </c>
      <c r="AA47" s="11"/>
      <c r="AB47" s="11">
        <v>11</v>
      </c>
      <c r="AC47" s="11"/>
      <c r="AD47" s="11">
        <v>11</v>
      </c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>
        <v>478</v>
      </c>
      <c r="AY47" s="11"/>
      <c r="AZ47" s="11">
        <v>477</v>
      </c>
      <c r="BA47" s="11"/>
      <c r="BB47" s="11"/>
      <c r="BC47" s="11">
        <v>1</v>
      </c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>
        <v>504</v>
      </c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>
        <v>11</v>
      </c>
      <c r="DC47" s="11"/>
      <c r="DD47" s="11"/>
      <c r="DE47" s="11"/>
      <c r="DF47" s="11"/>
      <c r="DG47" s="11">
        <v>26</v>
      </c>
      <c r="DH47" s="11"/>
      <c r="DI47" s="11">
        <v>478</v>
      </c>
      <c r="DJ47" s="11"/>
      <c r="DK47" s="11"/>
      <c r="DL47" s="11"/>
      <c r="DM47" s="11"/>
      <c r="DN47" s="11"/>
      <c r="DO47" s="11">
        <v>504</v>
      </c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>
        <v>515</v>
      </c>
      <c r="FA47" s="11"/>
      <c r="FB47" s="11"/>
      <c r="FC47" s="11"/>
      <c r="FD47" s="11"/>
      <c r="FE47" s="11"/>
      <c r="FF47" s="22">
        <v>3042</v>
      </c>
      <c r="FG47">
        <v>213780</v>
      </c>
    </row>
    <row r="48" spans="1:163" x14ac:dyDescent="0.25">
      <c r="A48" s="20" t="s">
        <v>636</v>
      </c>
      <c r="B48" s="21">
        <v>25006</v>
      </c>
      <c r="C48" s="11">
        <v>695039</v>
      </c>
      <c r="D48" s="11">
        <v>5651</v>
      </c>
      <c r="E48" s="11">
        <v>4159</v>
      </c>
      <c r="F48" s="11">
        <v>1325</v>
      </c>
      <c r="G48" s="11">
        <v>99137</v>
      </c>
      <c r="H48" s="11">
        <v>129555</v>
      </c>
      <c r="I48" s="11">
        <v>7433</v>
      </c>
      <c r="J48" s="11">
        <v>2228481</v>
      </c>
      <c r="K48" s="11">
        <v>856577</v>
      </c>
      <c r="L48" s="11">
        <v>252572</v>
      </c>
      <c r="M48" s="11">
        <v>62272</v>
      </c>
      <c r="N48" s="11">
        <v>20294</v>
      </c>
      <c r="O48" s="11">
        <v>89008</v>
      </c>
      <c r="P48" s="11">
        <v>155</v>
      </c>
      <c r="Q48" s="11">
        <v>44163</v>
      </c>
      <c r="R48" s="11">
        <v>50023</v>
      </c>
      <c r="S48" s="11">
        <v>23767</v>
      </c>
      <c r="T48" s="11">
        <v>15280</v>
      </c>
      <c r="U48" s="11">
        <v>32200</v>
      </c>
      <c r="V48" s="11">
        <v>7219</v>
      </c>
      <c r="W48" s="11">
        <v>531757</v>
      </c>
      <c r="X48" s="11">
        <v>3725</v>
      </c>
      <c r="Y48" s="11">
        <v>437</v>
      </c>
      <c r="Z48" s="11">
        <v>637886</v>
      </c>
      <c r="AA48" s="11">
        <v>62883</v>
      </c>
      <c r="AB48" s="11">
        <v>4743998</v>
      </c>
      <c r="AC48" s="11">
        <v>65713</v>
      </c>
      <c r="AD48" s="11">
        <v>4704888</v>
      </c>
      <c r="AE48" s="11">
        <v>6099</v>
      </c>
      <c r="AF48" s="11">
        <v>6079</v>
      </c>
      <c r="AG48" s="11">
        <v>7884</v>
      </c>
      <c r="AH48" s="11">
        <v>1293</v>
      </c>
      <c r="AI48" s="11">
        <v>61005</v>
      </c>
      <c r="AJ48" s="11">
        <v>9833</v>
      </c>
      <c r="AK48" s="11">
        <v>17760</v>
      </c>
      <c r="AL48" s="11">
        <v>4929</v>
      </c>
      <c r="AM48" s="11">
        <v>86860</v>
      </c>
      <c r="AN48" s="11">
        <v>606822</v>
      </c>
      <c r="AO48" s="11">
        <v>35232</v>
      </c>
      <c r="AP48" s="11">
        <v>15894</v>
      </c>
      <c r="AQ48" s="11">
        <v>51224</v>
      </c>
      <c r="AR48" s="11">
        <v>20562</v>
      </c>
      <c r="AS48" s="11">
        <v>157406</v>
      </c>
      <c r="AT48" s="11">
        <v>337</v>
      </c>
      <c r="AU48" s="11">
        <v>291533</v>
      </c>
      <c r="AV48" s="11">
        <v>12893</v>
      </c>
      <c r="AW48" s="11">
        <v>6307</v>
      </c>
      <c r="AX48" s="11">
        <v>3266459</v>
      </c>
      <c r="AY48" s="11">
        <v>73481</v>
      </c>
      <c r="AZ48" s="11">
        <v>555269</v>
      </c>
      <c r="BA48" s="11">
        <v>1534691</v>
      </c>
      <c r="BB48" s="11">
        <v>2070</v>
      </c>
      <c r="BC48" s="11">
        <v>364549</v>
      </c>
      <c r="BD48" s="11">
        <v>10194</v>
      </c>
      <c r="BE48" s="11">
        <v>11200</v>
      </c>
      <c r="BF48" s="11">
        <v>171</v>
      </c>
      <c r="BG48" s="11">
        <v>59172</v>
      </c>
      <c r="BH48" s="11">
        <v>9181</v>
      </c>
      <c r="BI48" s="11">
        <v>39110</v>
      </c>
      <c r="BJ48" s="11">
        <v>7183</v>
      </c>
      <c r="BK48" s="11">
        <v>10702</v>
      </c>
      <c r="BL48" s="11">
        <v>943</v>
      </c>
      <c r="BM48" s="11">
        <v>35983</v>
      </c>
      <c r="BN48" s="11">
        <v>183416</v>
      </c>
      <c r="BO48" s="11">
        <v>10353354</v>
      </c>
      <c r="BP48" s="11">
        <v>1074540</v>
      </c>
      <c r="BQ48" s="11">
        <v>27472</v>
      </c>
      <c r="BR48" s="11">
        <v>240052</v>
      </c>
      <c r="BS48" s="11">
        <v>54240</v>
      </c>
      <c r="BT48" s="11">
        <v>17211</v>
      </c>
      <c r="BU48" s="11">
        <v>59679</v>
      </c>
      <c r="BV48" s="11">
        <v>300650</v>
      </c>
      <c r="BW48" s="11">
        <v>4366</v>
      </c>
      <c r="BX48" s="11">
        <v>14647</v>
      </c>
      <c r="BY48" s="11">
        <v>1042749</v>
      </c>
      <c r="BZ48" s="11">
        <v>86586</v>
      </c>
      <c r="CA48" s="11">
        <v>7849</v>
      </c>
      <c r="CB48" s="11">
        <v>15158</v>
      </c>
      <c r="CC48" s="11">
        <v>1053</v>
      </c>
      <c r="CD48" s="11">
        <v>520053</v>
      </c>
      <c r="CE48" s="11">
        <v>5801</v>
      </c>
      <c r="CF48" s="11">
        <v>57457</v>
      </c>
      <c r="CG48" s="11">
        <v>1109837</v>
      </c>
      <c r="CH48" s="11">
        <v>16365</v>
      </c>
      <c r="CI48" s="11">
        <v>27614</v>
      </c>
      <c r="CJ48" s="11">
        <v>11658</v>
      </c>
      <c r="CK48" s="11">
        <v>4246</v>
      </c>
      <c r="CL48" s="11">
        <v>2646</v>
      </c>
      <c r="CM48" s="11">
        <v>6095</v>
      </c>
      <c r="CN48" s="11">
        <v>2731</v>
      </c>
      <c r="CO48" s="11">
        <v>5786</v>
      </c>
      <c r="CP48" s="11">
        <v>295837</v>
      </c>
      <c r="CQ48" s="11">
        <v>6759</v>
      </c>
      <c r="CR48" s="11">
        <v>2194</v>
      </c>
      <c r="CS48" s="11">
        <v>9868</v>
      </c>
      <c r="CT48" s="11">
        <v>2656</v>
      </c>
      <c r="CU48" s="11">
        <v>4536</v>
      </c>
      <c r="CV48" s="11">
        <v>16830</v>
      </c>
      <c r="CW48" s="11">
        <v>129274</v>
      </c>
      <c r="CX48" s="11">
        <v>1430</v>
      </c>
      <c r="CY48" s="11">
        <v>27034</v>
      </c>
      <c r="CZ48" s="11">
        <v>3824</v>
      </c>
      <c r="DA48" s="11">
        <v>112968</v>
      </c>
      <c r="DB48" s="11">
        <v>11358427</v>
      </c>
      <c r="DC48" s="11">
        <v>1724495</v>
      </c>
      <c r="DD48" s="11">
        <v>126370</v>
      </c>
      <c r="DE48" s="11">
        <v>3492</v>
      </c>
      <c r="DF48" s="11">
        <v>44465</v>
      </c>
      <c r="DG48" s="11">
        <v>5326061</v>
      </c>
      <c r="DH48" s="11">
        <v>1919518</v>
      </c>
      <c r="DI48" s="11">
        <v>3562128</v>
      </c>
      <c r="DJ48" s="11">
        <v>21874</v>
      </c>
      <c r="DK48" s="11">
        <v>985837</v>
      </c>
      <c r="DL48" s="11">
        <v>16691</v>
      </c>
      <c r="DM48" s="11">
        <v>23106</v>
      </c>
      <c r="DN48" s="11">
        <v>37745</v>
      </c>
      <c r="DO48" s="11">
        <v>10807707</v>
      </c>
      <c r="DP48" s="11">
        <v>95090</v>
      </c>
      <c r="DQ48" s="11">
        <v>7857</v>
      </c>
      <c r="DR48" s="11">
        <v>39223</v>
      </c>
      <c r="DS48" s="11">
        <v>69176</v>
      </c>
      <c r="DT48" s="11">
        <v>163118</v>
      </c>
      <c r="DU48" s="11">
        <v>19227</v>
      </c>
      <c r="DV48" s="11">
        <v>51888</v>
      </c>
      <c r="DW48" s="11">
        <v>57626</v>
      </c>
      <c r="DX48" s="11">
        <v>30730</v>
      </c>
      <c r="DY48" s="11">
        <v>61999</v>
      </c>
      <c r="DZ48" s="11">
        <v>1053001</v>
      </c>
      <c r="EA48" s="11">
        <v>250077</v>
      </c>
      <c r="EB48" s="11">
        <v>8455</v>
      </c>
      <c r="EC48" s="11">
        <v>3151</v>
      </c>
      <c r="ED48" s="11">
        <v>45995</v>
      </c>
      <c r="EE48" s="11">
        <v>5804</v>
      </c>
      <c r="EF48" s="11">
        <v>38024</v>
      </c>
      <c r="EG48" s="11">
        <v>28288</v>
      </c>
      <c r="EH48" s="11">
        <v>15913</v>
      </c>
      <c r="EI48" s="11">
        <v>150254</v>
      </c>
      <c r="EJ48" s="11">
        <v>42025</v>
      </c>
      <c r="EK48" s="11">
        <v>128</v>
      </c>
      <c r="EL48" s="11">
        <v>155986</v>
      </c>
      <c r="EM48" s="11">
        <v>16238</v>
      </c>
      <c r="EN48" s="11">
        <v>17220</v>
      </c>
      <c r="EO48" s="11">
        <v>8772</v>
      </c>
      <c r="EP48" s="11">
        <v>16540</v>
      </c>
      <c r="EQ48" s="11">
        <v>229393</v>
      </c>
      <c r="ER48" s="11">
        <v>249114</v>
      </c>
      <c r="ES48" s="11">
        <v>5244</v>
      </c>
      <c r="ET48" s="11">
        <v>194947</v>
      </c>
      <c r="EU48" s="11">
        <v>10344</v>
      </c>
      <c r="EV48" s="11">
        <v>4326625</v>
      </c>
      <c r="EW48" s="11">
        <v>52400</v>
      </c>
      <c r="EX48" s="11">
        <v>122059</v>
      </c>
      <c r="EY48" s="11">
        <v>105062</v>
      </c>
      <c r="EZ48" s="11">
        <v>22166134</v>
      </c>
      <c r="FA48" s="11">
        <v>6206</v>
      </c>
      <c r="FB48" s="11">
        <v>95135</v>
      </c>
      <c r="FC48" s="11">
        <v>259576</v>
      </c>
      <c r="FD48" s="11">
        <v>11476</v>
      </c>
      <c r="FE48" s="11">
        <v>9142</v>
      </c>
      <c r="FF48" s="22">
        <v>104900012</v>
      </c>
      <c r="FG48">
        <v>4011</v>
      </c>
    </row>
    <row r="49" spans="1:163" x14ac:dyDescent="0.25">
      <c r="A49" s="20" t="s">
        <v>637</v>
      </c>
      <c r="B49" s="21">
        <v>692</v>
      </c>
      <c r="C49" s="11">
        <v>2466</v>
      </c>
      <c r="D49" s="11"/>
      <c r="E49" s="11"/>
      <c r="F49" s="11"/>
      <c r="G49" s="11"/>
      <c r="H49" s="11">
        <v>26</v>
      </c>
      <c r="I49" s="11">
        <v>6</v>
      </c>
      <c r="J49" s="11">
        <v>26242</v>
      </c>
      <c r="K49" s="11">
        <v>220</v>
      </c>
      <c r="L49" s="11">
        <v>5807</v>
      </c>
      <c r="M49" s="11">
        <v>1934</v>
      </c>
      <c r="N49" s="11"/>
      <c r="O49" s="11">
        <v>2312</v>
      </c>
      <c r="P49" s="11"/>
      <c r="Q49" s="11"/>
      <c r="R49" s="11">
        <v>861</v>
      </c>
      <c r="S49" s="11"/>
      <c r="T49" s="11"/>
      <c r="U49" s="11">
        <v>1</v>
      </c>
      <c r="V49" s="11"/>
      <c r="W49" s="11">
        <v>2705</v>
      </c>
      <c r="X49" s="11"/>
      <c r="Y49" s="11"/>
      <c r="Z49" s="11">
        <v>10187</v>
      </c>
      <c r="AA49" s="11">
        <v>70</v>
      </c>
      <c r="AB49" s="11">
        <v>70333</v>
      </c>
      <c r="AC49" s="11">
        <v>338</v>
      </c>
      <c r="AD49" s="11">
        <v>70331</v>
      </c>
      <c r="AE49" s="11"/>
      <c r="AF49" s="11"/>
      <c r="AG49" s="11"/>
      <c r="AH49" s="11"/>
      <c r="AI49" s="11">
        <v>41</v>
      </c>
      <c r="AJ49" s="11">
        <v>415</v>
      </c>
      <c r="AK49" s="11">
        <v>17</v>
      </c>
      <c r="AL49" s="11">
        <v>114</v>
      </c>
      <c r="AM49" s="11">
        <v>397</v>
      </c>
      <c r="AN49" s="11">
        <v>48883</v>
      </c>
      <c r="AO49" s="11">
        <v>9774</v>
      </c>
      <c r="AP49" s="11"/>
      <c r="AQ49" s="11"/>
      <c r="AR49" s="11">
        <v>3</v>
      </c>
      <c r="AS49" s="11">
        <v>1524</v>
      </c>
      <c r="AT49" s="11"/>
      <c r="AU49" s="11">
        <v>42918</v>
      </c>
      <c r="AV49" s="11">
        <v>368</v>
      </c>
      <c r="AW49" s="11"/>
      <c r="AX49" s="11">
        <v>179528</v>
      </c>
      <c r="AY49" s="11">
        <v>481</v>
      </c>
      <c r="AZ49" s="11">
        <v>12052</v>
      </c>
      <c r="BA49" s="11">
        <v>1015</v>
      </c>
      <c r="BB49" s="11"/>
      <c r="BC49" s="11">
        <v>15509</v>
      </c>
      <c r="BD49" s="11"/>
      <c r="BE49" s="11"/>
      <c r="BF49" s="11"/>
      <c r="BG49" s="11">
        <v>3315</v>
      </c>
      <c r="BH49" s="11"/>
      <c r="BI49" s="11">
        <v>2</v>
      </c>
      <c r="BJ49" s="11">
        <v>117</v>
      </c>
      <c r="BK49" s="11">
        <v>201</v>
      </c>
      <c r="BL49" s="11"/>
      <c r="BM49" s="11">
        <v>626</v>
      </c>
      <c r="BN49" s="11">
        <v>5</v>
      </c>
      <c r="BO49" s="11">
        <v>326834</v>
      </c>
      <c r="BP49" s="11">
        <v>24531</v>
      </c>
      <c r="BQ49" s="11">
        <v>4380</v>
      </c>
      <c r="BR49" s="11">
        <v>217</v>
      </c>
      <c r="BS49" s="11"/>
      <c r="BT49" s="11"/>
      <c r="BU49" s="11">
        <v>7</v>
      </c>
      <c r="BV49" s="11">
        <v>9856</v>
      </c>
      <c r="BW49" s="11">
        <v>91</v>
      </c>
      <c r="BX49" s="11">
        <v>3</v>
      </c>
      <c r="BY49" s="11">
        <v>4677</v>
      </c>
      <c r="BZ49" s="11"/>
      <c r="CA49" s="11">
        <v>15</v>
      </c>
      <c r="CB49" s="11"/>
      <c r="CC49" s="11"/>
      <c r="CD49" s="11">
        <v>863</v>
      </c>
      <c r="CE49" s="11"/>
      <c r="CF49" s="11"/>
      <c r="CG49" s="11">
        <v>3951</v>
      </c>
      <c r="CH49" s="11"/>
      <c r="CI49" s="11"/>
      <c r="CJ49" s="11">
        <v>92</v>
      </c>
      <c r="CK49" s="11">
        <v>475</v>
      </c>
      <c r="CL49" s="11">
        <v>64</v>
      </c>
      <c r="CM49" s="11">
        <v>71</v>
      </c>
      <c r="CN49" s="11">
        <v>3</v>
      </c>
      <c r="CO49" s="11"/>
      <c r="CP49" s="11">
        <v>1648</v>
      </c>
      <c r="CQ49" s="11"/>
      <c r="CR49" s="11"/>
      <c r="CS49" s="11"/>
      <c r="CT49" s="11"/>
      <c r="CU49" s="11"/>
      <c r="CV49" s="11"/>
      <c r="CW49" s="11"/>
      <c r="CX49" s="11"/>
      <c r="CY49" s="11"/>
      <c r="CZ49" s="11">
        <v>211</v>
      </c>
      <c r="DA49" s="11">
        <v>5100</v>
      </c>
      <c r="DB49" s="11">
        <v>106423</v>
      </c>
      <c r="DC49" s="11">
        <v>3211</v>
      </c>
      <c r="DD49" s="11">
        <v>1283</v>
      </c>
      <c r="DE49" s="11"/>
      <c r="DF49" s="11">
        <v>1952</v>
      </c>
      <c r="DG49" s="11">
        <v>133027</v>
      </c>
      <c r="DH49" s="11">
        <v>13306</v>
      </c>
      <c r="DI49" s="11">
        <v>182494</v>
      </c>
      <c r="DJ49" s="11"/>
      <c r="DK49" s="11">
        <v>220</v>
      </c>
      <c r="DL49" s="11">
        <v>20</v>
      </c>
      <c r="DM49" s="11">
        <v>63</v>
      </c>
      <c r="DN49" s="11">
        <v>213</v>
      </c>
      <c r="DO49" s="11">
        <v>328827</v>
      </c>
      <c r="DP49" s="11"/>
      <c r="DQ49" s="11"/>
      <c r="DR49" s="11">
        <v>1</v>
      </c>
      <c r="DS49" s="11">
        <v>88</v>
      </c>
      <c r="DT49" s="11">
        <v>3205</v>
      </c>
      <c r="DU49" s="11"/>
      <c r="DV49" s="11">
        <v>9161</v>
      </c>
      <c r="DW49" s="11"/>
      <c r="DX49" s="11"/>
      <c r="DY49" s="11">
        <v>1388</v>
      </c>
      <c r="DZ49" s="11">
        <v>5</v>
      </c>
      <c r="EA49" s="11"/>
      <c r="EB49" s="11"/>
      <c r="EC49" s="11"/>
      <c r="ED49" s="11"/>
      <c r="EE49" s="11"/>
      <c r="EF49" s="11"/>
      <c r="EG49" s="11">
        <v>5</v>
      </c>
      <c r="EH49" s="11"/>
      <c r="EI49" s="11">
        <v>6078</v>
      </c>
      <c r="EJ49" s="11"/>
      <c r="EK49" s="11"/>
      <c r="EL49" s="11">
        <v>5</v>
      </c>
      <c r="EM49" s="11"/>
      <c r="EN49" s="11"/>
      <c r="EO49" s="11"/>
      <c r="EP49" s="11">
        <v>109</v>
      </c>
      <c r="EQ49" s="11">
        <v>4723</v>
      </c>
      <c r="ER49" s="11">
        <v>1371</v>
      </c>
      <c r="ES49" s="11"/>
      <c r="ET49" s="11">
        <v>89</v>
      </c>
      <c r="EU49" s="11">
        <v>111</v>
      </c>
      <c r="EV49" s="11">
        <v>120854</v>
      </c>
      <c r="EW49" s="11"/>
      <c r="EX49" s="11"/>
      <c r="EY49" s="11">
        <v>87</v>
      </c>
      <c r="EZ49" s="11">
        <v>435250</v>
      </c>
      <c r="FA49" s="11"/>
      <c r="FB49" s="11">
        <v>201</v>
      </c>
      <c r="FC49" s="11">
        <v>103</v>
      </c>
      <c r="FD49" s="11"/>
      <c r="FE49" s="11"/>
      <c r="FF49" s="22">
        <v>2248798</v>
      </c>
      <c r="FG49">
        <v>0</v>
      </c>
    </row>
    <row r="50" spans="1:163" x14ac:dyDescent="0.25">
      <c r="A50" s="23" t="s">
        <v>590</v>
      </c>
      <c r="B50" s="24">
        <v>52710</v>
      </c>
      <c r="C50" s="25">
        <v>1506866</v>
      </c>
      <c r="D50" s="25">
        <v>15309</v>
      </c>
      <c r="E50" s="25">
        <v>12450</v>
      </c>
      <c r="F50" s="25">
        <v>2650</v>
      </c>
      <c r="G50" s="25">
        <v>198274</v>
      </c>
      <c r="H50" s="25">
        <v>292827</v>
      </c>
      <c r="I50" s="25">
        <v>17361</v>
      </c>
      <c r="J50" s="25">
        <v>4828461</v>
      </c>
      <c r="K50" s="25">
        <v>1733745</v>
      </c>
      <c r="L50" s="25">
        <v>530664</v>
      </c>
      <c r="M50" s="25">
        <v>165423</v>
      </c>
      <c r="N50" s="25">
        <v>43264</v>
      </c>
      <c r="O50" s="25">
        <v>186393</v>
      </c>
      <c r="P50" s="25">
        <v>311</v>
      </c>
      <c r="Q50" s="25">
        <v>89198</v>
      </c>
      <c r="R50" s="25">
        <v>103981</v>
      </c>
      <c r="S50" s="25">
        <v>47534</v>
      </c>
      <c r="T50" s="25">
        <v>34947</v>
      </c>
      <c r="U50" s="25">
        <v>64538</v>
      </c>
      <c r="V50" s="25">
        <v>17046</v>
      </c>
      <c r="W50" s="25">
        <v>1526786</v>
      </c>
      <c r="X50" s="25">
        <v>7452</v>
      </c>
      <c r="Y50" s="25">
        <v>874</v>
      </c>
      <c r="Z50" s="25">
        <v>1670956</v>
      </c>
      <c r="AA50" s="25">
        <v>159765</v>
      </c>
      <c r="AB50" s="25">
        <v>10280721</v>
      </c>
      <c r="AC50" s="25">
        <v>157446</v>
      </c>
      <c r="AD50" s="25">
        <v>10202421</v>
      </c>
      <c r="AE50" s="25">
        <v>14036</v>
      </c>
      <c r="AF50" s="25">
        <v>16616</v>
      </c>
      <c r="AG50" s="25">
        <v>23617</v>
      </c>
      <c r="AH50" s="25">
        <v>3377</v>
      </c>
      <c r="AI50" s="25">
        <v>172928</v>
      </c>
      <c r="AJ50" s="25">
        <v>28636</v>
      </c>
      <c r="AK50" s="25">
        <v>36093</v>
      </c>
      <c r="AL50" s="25">
        <v>10036</v>
      </c>
      <c r="AM50" s="25">
        <v>180968</v>
      </c>
      <c r="AN50" s="25">
        <v>1337011</v>
      </c>
      <c r="AO50" s="25">
        <v>84648</v>
      </c>
      <c r="AP50" s="25">
        <v>33346</v>
      </c>
      <c r="AQ50" s="25">
        <v>102950</v>
      </c>
      <c r="AR50" s="25">
        <v>52556</v>
      </c>
      <c r="AS50" s="25">
        <v>329493</v>
      </c>
      <c r="AT50" s="25">
        <v>676</v>
      </c>
      <c r="AU50" s="25">
        <v>670589</v>
      </c>
      <c r="AV50" s="25">
        <v>26965</v>
      </c>
      <c r="AW50" s="25">
        <v>18884</v>
      </c>
      <c r="AX50" s="25">
        <v>7210235</v>
      </c>
      <c r="AY50" s="25">
        <v>171112</v>
      </c>
      <c r="AZ50" s="25">
        <v>1174937</v>
      </c>
      <c r="BA50" s="25">
        <v>3314369</v>
      </c>
      <c r="BB50" s="25">
        <v>4989</v>
      </c>
      <c r="BC50" s="25">
        <v>763742</v>
      </c>
      <c r="BD50" s="25">
        <v>28278</v>
      </c>
      <c r="BE50" s="25">
        <v>29961</v>
      </c>
      <c r="BF50" s="25">
        <v>342</v>
      </c>
      <c r="BG50" s="25">
        <v>126487</v>
      </c>
      <c r="BH50" s="25">
        <v>24278</v>
      </c>
      <c r="BI50" s="25">
        <v>78300</v>
      </c>
      <c r="BJ50" s="25">
        <v>17476</v>
      </c>
      <c r="BK50" s="25">
        <v>26151</v>
      </c>
      <c r="BL50" s="25">
        <v>2006</v>
      </c>
      <c r="BM50" s="25">
        <v>74674</v>
      </c>
      <c r="BN50" s="25">
        <v>388810</v>
      </c>
      <c r="BO50" s="25">
        <v>22683608</v>
      </c>
      <c r="BP50" s="25">
        <v>2335157</v>
      </c>
      <c r="BQ50" s="25">
        <v>60369</v>
      </c>
      <c r="BR50" s="25">
        <v>492401</v>
      </c>
      <c r="BS50" s="25">
        <v>112620</v>
      </c>
      <c r="BT50" s="25">
        <v>51631</v>
      </c>
      <c r="BU50" s="25">
        <v>119659</v>
      </c>
      <c r="BV50" s="25">
        <v>684265</v>
      </c>
      <c r="BW50" s="25">
        <v>9113</v>
      </c>
      <c r="BX50" s="25">
        <v>29360</v>
      </c>
      <c r="BY50" s="25">
        <v>2213354</v>
      </c>
      <c r="BZ50" s="25">
        <v>181055</v>
      </c>
      <c r="CA50" s="25">
        <v>20978</v>
      </c>
      <c r="CB50" s="25">
        <v>44455</v>
      </c>
      <c r="CC50" s="25">
        <v>2174</v>
      </c>
      <c r="CD50" s="25">
        <v>1047585</v>
      </c>
      <c r="CE50" s="25">
        <v>11707</v>
      </c>
      <c r="CF50" s="25">
        <v>114914</v>
      </c>
      <c r="CG50" s="25">
        <v>2984919</v>
      </c>
      <c r="CH50" s="25">
        <v>33535</v>
      </c>
      <c r="CI50" s="25">
        <v>55228</v>
      </c>
      <c r="CJ50" s="25">
        <v>28078</v>
      </c>
      <c r="CK50" s="25">
        <v>9604</v>
      </c>
      <c r="CL50" s="25">
        <v>5534</v>
      </c>
      <c r="CM50" s="25">
        <v>15268</v>
      </c>
      <c r="CN50" s="25">
        <v>6014</v>
      </c>
      <c r="CO50" s="25">
        <v>11924</v>
      </c>
      <c r="CP50" s="25">
        <v>638638</v>
      </c>
      <c r="CQ50" s="25">
        <v>14952</v>
      </c>
      <c r="CR50" s="25">
        <v>4401</v>
      </c>
      <c r="CS50" s="25">
        <v>27254</v>
      </c>
      <c r="CT50" s="25">
        <v>6516</v>
      </c>
      <c r="CU50" s="25">
        <v>9072</v>
      </c>
      <c r="CV50" s="25">
        <v>50470</v>
      </c>
      <c r="CW50" s="25">
        <v>267227</v>
      </c>
      <c r="CX50" s="25">
        <v>4264</v>
      </c>
      <c r="CY50" s="25">
        <v>59951</v>
      </c>
      <c r="CZ50" s="25">
        <v>8948</v>
      </c>
      <c r="DA50" s="25">
        <v>238254</v>
      </c>
      <c r="DB50" s="25">
        <v>25072627</v>
      </c>
      <c r="DC50" s="25">
        <v>3737915</v>
      </c>
      <c r="DD50" s="25">
        <v>374680</v>
      </c>
      <c r="DE50" s="25">
        <v>10474</v>
      </c>
      <c r="DF50" s="25">
        <v>122741</v>
      </c>
      <c r="DG50" s="25">
        <v>11649242</v>
      </c>
      <c r="DH50" s="25">
        <v>4034003</v>
      </c>
      <c r="DI50" s="25">
        <v>8003441</v>
      </c>
      <c r="DJ50" s="25">
        <v>43748</v>
      </c>
      <c r="DK50" s="25">
        <v>2093605</v>
      </c>
      <c r="DL50" s="25">
        <v>40662</v>
      </c>
      <c r="DM50" s="25">
        <v>61109</v>
      </c>
      <c r="DN50" s="25">
        <v>77901</v>
      </c>
      <c r="DO50" s="25">
        <v>23686686</v>
      </c>
      <c r="DP50" s="25">
        <v>218697</v>
      </c>
      <c r="DQ50" s="25">
        <v>19835</v>
      </c>
      <c r="DR50" s="25">
        <v>100709</v>
      </c>
      <c r="DS50" s="25">
        <v>158175</v>
      </c>
      <c r="DT50" s="25">
        <v>339373</v>
      </c>
      <c r="DU50" s="25">
        <v>51654</v>
      </c>
      <c r="DV50" s="25">
        <v>127891</v>
      </c>
      <c r="DW50" s="25">
        <v>172877</v>
      </c>
      <c r="DX50" s="25">
        <v>61460</v>
      </c>
      <c r="DY50" s="25">
        <v>140313</v>
      </c>
      <c r="DZ50" s="25">
        <v>2272408</v>
      </c>
      <c r="EA50" s="25">
        <v>500154</v>
      </c>
      <c r="EB50" s="25">
        <v>23377</v>
      </c>
      <c r="EC50" s="25">
        <v>6639</v>
      </c>
      <c r="ED50" s="25">
        <v>92601</v>
      </c>
      <c r="EE50" s="25">
        <v>15436</v>
      </c>
      <c r="EF50" s="25">
        <v>84715</v>
      </c>
      <c r="EG50" s="25">
        <v>61575</v>
      </c>
      <c r="EH50" s="25">
        <v>35704</v>
      </c>
      <c r="EI50" s="25">
        <v>384567</v>
      </c>
      <c r="EJ50" s="25">
        <v>87333</v>
      </c>
      <c r="EK50" s="25">
        <v>367</v>
      </c>
      <c r="EL50" s="25">
        <v>324521</v>
      </c>
      <c r="EM50" s="25">
        <v>48676</v>
      </c>
      <c r="EN50" s="25">
        <v>34440</v>
      </c>
      <c r="EO50" s="25">
        <v>17544</v>
      </c>
      <c r="EP50" s="25">
        <v>33245</v>
      </c>
      <c r="EQ50" s="25">
        <v>516884</v>
      </c>
      <c r="ER50" s="25">
        <v>505618</v>
      </c>
      <c r="ES50" s="25">
        <v>12319</v>
      </c>
      <c r="ET50" s="25">
        <v>401093</v>
      </c>
      <c r="EU50" s="25">
        <v>28140</v>
      </c>
      <c r="EV50" s="25">
        <v>9182202</v>
      </c>
      <c r="EW50" s="25">
        <v>115040</v>
      </c>
      <c r="EX50" s="25">
        <v>327788</v>
      </c>
      <c r="EY50" s="25">
        <v>251190</v>
      </c>
      <c r="EZ50" s="25">
        <v>48759313</v>
      </c>
      <c r="FA50" s="25">
        <v>12412</v>
      </c>
      <c r="FB50" s="25">
        <v>214692</v>
      </c>
      <c r="FC50" s="25">
        <v>521608</v>
      </c>
      <c r="FD50" s="25">
        <v>34388</v>
      </c>
      <c r="FE50" s="25">
        <v>23553</v>
      </c>
      <c r="FF50" s="26">
        <v>230553761</v>
      </c>
      <c r="FG50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1"/>
  <sheetViews>
    <sheetView zoomScale="85" zoomScaleNormal="85" workbookViewId="0">
      <selection activeCell="H43" sqref="H43"/>
    </sheetView>
  </sheetViews>
  <sheetFormatPr defaultRowHeight="10.5" customHeight="1" x14ac:dyDescent="0.2"/>
  <cols>
    <col min="1" max="1" width="16.5703125" style="2" customWidth="1"/>
    <col min="2" max="2" width="12.5703125" style="2" customWidth="1"/>
    <col min="3" max="3" width="29.28515625" style="2" customWidth="1"/>
    <col min="4" max="16384" width="9.140625" style="2"/>
  </cols>
  <sheetData>
    <row r="1" spans="1:3" ht="10.5" customHeight="1" x14ac:dyDescent="0.2">
      <c r="A1" s="1" t="s">
        <v>207</v>
      </c>
      <c r="B1" s="1" t="s">
        <v>208</v>
      </c>
      <c r="C1" s="1" t="s">
        <v>209</v>
      </c>
    </row>
    <row r="2" spans="1:3" ht="10.5" customHeight="1" x14ac:dyDescent="0.2">
      <c r="A2" s="3">
        <v>82</v>
      </c>
      <c r="B2" s="3" t="s">
        <v>309</v>
      </c>
      <c r="C2" s="4" t="s">
        <v>5</v>
      </c>
    </row>
    <row r="3" spans="1:3" ht="10.5" customHeight="1" x14ac:dyDescent="0.2">
      <c r="A3" s="3">
        <v>106</v>
      </c>
      <c r="B3" s="3" t="s">
        <v>337</v>
      </c>
      <c r="C3" s="4" t="s">
        <v>89</v>
      </c>
    </row>
    <row r="4" spans="1:3" ht="10.5" customHeight="1" x14ac:dyDescent="0.2">
      <c r="A4" s="3">
        <v>31</v>
      </c>
      <c r="B4" s="3" t="s">
        <v>252</v>
      </c>
      <c r="C4" s="4" t="s">
        <v>8</v>
      </c>
    </row>
    <row r="5" spans="1:3" ht="10.5" customHeight="1" x14ac:dyDescent="0.2">
      <c r="A5" s="3">
        <v>94</v>
      </c>
      <c r="B5" s="3" t="s">
        <v>324</v>
      </c>
      <c r="C5" s="4" t="s">
        <v>9</v>
      </c>
    </row>
    <row r="6" spans="1:3" ht="10.5" customHeight="1" x14ac:dyDescent="0.2">
      <c r="A6" s="3">
        <v>1</v>
      </c>
      <c r="B6" s="3" t="s">
        <v>210</v>
      </c>
      <c r="C6" s="5" t="s">
        <v>161</v>
      </c>
    </row>
    <row r="7" spans="1:3" ht="10.5" customHeight="1" x14ac:dyDescent="0.2">
      <c r="A7" s="3">
        <v>54</v>
      </c>
      <c r="B7" s="3" t="s">
        <v>279</v>
      </c>
      <c r="C7" s="4" t="s">
        <v>162</v>
      </c>
    </row>
    <row r="8" spans="1:3" ht="10.5" customHeight="1" x14ac:dyDescent="0.2">
      <c r="A8" s="3">
        <v>95</v>
      </c>
      <c r="B8" s="3" t="s">
        <v>325</v>
      </c>
      <c r="C8" s="4" t="s">
        <v>10</v>
      </c>
    </row>
    <row r="9" spans="1:3" ht="10.5" customHeight="1" x14ac:dyDescent="0.2">
      <c r="A9" s="3">
        <v>55</v>
      </c>
      <c r="B9" s="3" t="s">
        <v>280</v>
      </c>
      <c r="C9" s="4" t="s">
        <v>163</v>
      </c>
    </row>
    <row r="10" spans="1:3" ht="10.5" customHeight="1" x14ac:dyDescent="0.2">
      <c r="A10" s="3">
        <v>112</v>
      </c>
      <c r="B10" s="3" t="s">
        <v>345</v>
      </c>
      <c r="C10" s="4" t="s">
        <v>14</v>
      </c>
    </row>
    <row r="11" spans="1:3" ht="10.5" customHeight="1" x14ac:dyDescent="0.2">
      <c r="A11" s="3">
        <v>113</v>
      </c>
      <c r="B11" s="3" t="s">
        <v>346</v>
      </c>
      <c r="C11" s="4" t="s">
        <v>347</v>
      </c>
    </row>
    <row r="12" spans="1:3" ht="10.5" customHeight="1" x14ac:dyDescent="0.2">
      <c r="A12" s="3">
        <v>21</v>
      </c>
      <c r="B12" s="3" t="s">
        <v>239</v>
      </c>
      <c r="C12" s="4" t="s">
        <v>12</v>
      </c>
    </row>
    <row r="13" spans="1:3" ht="10.5" customHeight="1" x14ac:dyDescent="0.2">
      <c r="A13" s="3">
        <v>83</v>
      </c>
      <c r="B13" s="3" t="s">
        <v>310</v>
      </c>
      <c r="C13" s="4" t="s">
        <v>20</v>
      </c>
    </row>
    <row r="14" spans="1:3" ht="10.5" customHeight="1" x14ac:dyDescent="0.2">
      <c r="A14" s="3">
        <v>97</v>
      </c>
      <c r="B14" s="3" t="s">
        <v>327</v>
      </c>
      <c r="C14" s="4" t="s">
        <v>11</v>
      </c>
    </row>
    <row r="15" spans="1:3" ht="10.5" customHeight="1" x14ac:dyDescent="0.2">
      <c r="A15" s="3">
        <v>84</v>
      </c>
      <c r="B15" s="3" t="s">
        <v>311</v>
      </c>
      <c r="C15" s="4" t="s">
        <v>13</v>
      </c>
    </row>
    <row r="16" spans="1:3" ht="10.5" customHeight="1" x14ac:dyDescent="0.2">
      <c r="A16" s="3">
        <v>32</v>
      </c>
      <c r="B16" s="3" t="s">
        <v>253</v>
      </c>
      <c r="C16" s="4" t="s">
        <v>15</v>
      </c>
    </row>
    <row r="17" spans="1:3" ht="10.5" customHeight="1" x14ac:dyDescent="0.2">
      <c r="A17" s="3">
        <v>33</v>
      </c>
      <c r="B17" s="3" t="s">
        <v>254</v>
      </c>
      <c r="C17" s="4" t="s">
        <v>18</v>
      </c>
    </row>
    <row r="18" spans="1:3" ht="10.5" customHeight="1" x14ac:dyDescent="0.2">
      <c r="A18" s="3">
        <v>11</v>
      </c>
      <c r="B18" s="3" t="s">
        <v>226</v>
      </c>
      <c r="C18" s="4" t="s">
        <v>19</v>
      </c>
    </row>
    <row r="19" spans="1:3" ht="10.5" customHeight="1" x14ac:dyDescent="0.2">
      <c r="A19" s="3">
        <v>136</v>
      </c>
      <c r="B19" s="3" t="s">
        <v>382</v>
      </c>
      <c r="C19" s="4" t="s">
        <v>17</v>
      </c>
    </row>
    <row r="20" spans="1:3" ht="10.5" customHeight="1" x14ac:dyDescent="0.2">
      <c r="A20" s="3">
        <v>27</v>
      </c>
      <c r="B20" s="3" t="s">
        <v>246</v>
      </c>
      <c r="C20" s="4" t="s">
        <v>164</v>
      </c>
    </row>
    <row r="21" spans="1:3" ht="10.5" customHeight="1" x14ac:dyDescent="0.2">
      <c r="A21" s="3">
        <v>79</v>
      </c>
      <c r="B21" s="3" t="s">
        <v>305</v>
      </c>
      <c r="C21" s="4" t="s">
        <v>187</v>
      </c>
    </row>
    <row r="22" spans="1:3" ht="10.5" customHeight="1" x14ac:dyDescent="0.2">
      <c r="A22" s="3">
        <v>34</v>
      </c>
      <c r="B22" s="3" t="s">
        <v>255</v>
      </c>
      <c r="C22" s="4" t="s">
        <v>23</v>
      </c>
    </row>
    <row r="23" spans="1:3" ht="10.5" customHeight="1" x14ac:dyDescent="0.2">
      <c r="A23" s="3">
        <v>4</v>
      </c>
      <c r="B23" s="3" t="s">
        <v>214</v>
      </c>
      <c r="C23" s="4" t="s">
        <v>215</v>
      </c>
    </row>
    <row r="24" spans="1:3" ht="10.5" customHeight="1" x14ac:dyDescent="0.2">
      <c r="A24" s="3">
        <v>115</v>
      </c>
      <c r="B24" s="3" t="s">
        <v>349</v>
      </c>
      <c r="C24" s="4" t="s">
        <v>350</v>
      </c>
    </row>
    <row r="25" spans="1:3" ht="10.5" customHeight="1" x14ac:dyDescent="0.2">
      <c r="A25" s="3">
        <v>114</v>
      </c>
      <c r="B25" s="3" t="s">
        <v>348</v>
      </c>
      <c r="C25" s="4" t="s">
        <v>22</v>
      </c>
    </row>
    <row r="26" spans="1:3" ht="10.5" customHeight="1" x14ac:dyDescent="0.2">
      <c r="A26" s="3">
        <v>35</v>
      </c>
      <c r="B26" s="3" t="s">
        <v>256</v>
      </c>
      <c r="C26" s="4" t="s">
        <v>24</v>
      </c>
    </row>
    <row r="27" spans="1:3" ht="10.5" customHeight="1" x14ac:dyDescent="0.2">
      <c r="A27" s="3">
        <v>42</v>
      </c>
      <c r="B27" s="3" t="s">
        <v>264</v>
      </c>
      <c r="C27" s="4" t="s">
        <v>25</v>
      </c>
    </row>
    <row r="28" spans="1:3" ht="10.5" customHeight="1" x14ac:dyDescent="0.2">
      <c r="A28" s="3">
        <v>56</v>
      </c>
      <c r="B28" s="3" t="s">
        <v>281</v>
      </c>
      <c r="C28" s="4" t="s">
        <v>28</v>
      </c>
    </row>
    <row r="29" spans="1:3" ht="10.5" customHeight="1" x14ac:dyDescent="0.2">
      <c r="A29" s="3">
        <v>57</v>
      </c>
      <c r="B29" s="3" t="s">
        <v>282</v>
      </c>
      <c r="C29" s="4" t="s">
        <v>165</v>
      </c>
    </row>
    <row r="30" spans="1:3" ht="10.5" customHeight="1" x14ac:dyDescent="0.2">
      <c r="A30" s="3">
        <v>62</v>
      </c>
      <c r="B30" s="3" t="s">
        <v>287</v>
      </c>
      <c r="C30" s="4" t="s">
        <v>169</v>
      </c>
    </row>
    <row r="31" spans="1:3" ht="10.5" customHeight="1" x14ac:dyDescent="0.2">
      <c r="A31" s="3">
        <v>58</v>
      </c>
      <c r="B31" s="3" t="s">
        <v>283</v>
      </c>
      <c r="C31" s="4" t="s">
        <v>166</v>
      </c>
    </row>
    <row r="32" spans="1:3" ht="10.5" customHeight="1" x14ac:dyDescent="0.2">
      <c r="A32" s="3">
        <v>49</v>
      </c>
      <c r="B32" s="3" t="s">
        <v>272</v>
      </c>
      <c r="C32" s="4" t="s">
        <v>29</v>
      </c>
    </row>
    <row r="33" spans="1:3" ht="10.5" customHeight="1" x14ac:dyDescent="0.2">
      <c r="A33" s="3">
        <v>36</v>
      </c>
      <c r="B33" s="3" t="s">
        <v>257</v>
      </c>
      <c r="C33" s="4" t="s">
        <v>30</v>
      </c>
    </row>
    <row r="34" spans="1:3" ht="10.5" customHeight="1" x14ac:dyDescent="0.2">
      <c r="A34" s="3">
        <v>108</v>
      </c>
      <c r="B34" s="3" t="s">
        <v>340</v>
      </c>
      <c r="C34" s="4" t="s">
        <v>31</v>
      </c>
    </row>
    <row r="35" spans="1:3" ht="10.5" customHeight="1" x14ac:dyDescent="0.2">
      <c r="A35" s="3">
        <v>76</v>
      </c>
      <c r="B35" s="3" t="s">
        <v>302</v>
      </c>
      <c r="C35" s="4" t="s">
        <v>185</v>
      </c>
    </row>
    <row r="36" spans="1:3" ht="10.5" customHeight="1" x14ac:dyDescent="0.2">
      <c r="A36" s="3">
        <v>59</v>
      </c>
      <c r="B36" s="3" t="s">
        <v>284</v>
      </c>
      <c r="C36" s="4" t="s">
        <v>34</v>
      </c>
    </row>
    <row r="37" spans="1:3" ht="10.5" customHeight="1" x14ac:dyDescent="0.2">
      <c r="A37" s="3">
        <v>124</v>
      </c>
      <c r="B37" s="3" t="s">
        <v>363</v>
      </c>
      <c r="C37" s="4" t="s">
        <v>35</v>
      </c>
    </row>
    <row r="38" spans="1:3" ht="10.5" customHeight="1" x14ac:dyDescent="0.2">
      <c r="A38" s="3">
        <v>60</v>
      </c>
      <c r="B38" s="3" t="s">
        <v>285</v>
      </c>
      <c r="C38" s="5" t="s">
        <v>167</v>
      </c>
    </row>
    <row r="39" spans="1:3" ht="10.5" customHeight="1" x14ac:dyDescent="0.2">
      <c r="A39" s="3">
        <v>61</v>
      </c>
      <c r="B39" s="3" t="s">
        <v>286</v>
      </c>
      <c r="C39" s="5" t="s">
        <v>168</v>
      </c>
    </row>
    <row r="40" spans="1:3" ht="10.5" customHeight="1" x14ac:dyDescent="0.2">
      <c r="A40" s="3">
        <v>78</v>
      </c>
      <c r="B40" s="3" t="s">
        <v>304</v>
      </c>
      <c r="C40" s="4" t="s">
        <v>189</v>
      </c>
    </row>
    <row r="41" spans="1:3" ht="10.5" customHeight="1" x14ac:dyDescent="0.2">
      <c r="A41" s="3">
        <v>96</v>
      </c>
      <c r="B41" s="3" t="s">
        <v>326</v>
      </c>
      <c r="C41" s="4" t="s">
        <v>37</v>
      </c>
    </row>
    <row r="42" spans="1:3" ht="10.5" customHeight="1" x14ac:dyDescent="0.2">
      <c r="A42" s="3">
        <v>116</v>
      </c>
      <c r="B42" s="3" t="s">
        <v>351</v>
      </c>
      <c r="C42" s="4" t="s">
        <v>38</v>
      </c>
    </row>
    <row r="43" spans="1:3" ht="10.5" customHeight="1" x14ac:dyDescent="0.2">
      <c r="A43" s="3">
        <v>117</v>
      </c>
      <c r="B43" s="3" t="s">
        <v>352</v>
      </c>
      <c r="C43" s="4" t="s">
        <v>353</v>
      </c>
    </row>
    <row r="44" spans="1:3" ht="10.5" customHeight="1" x14ac:dyDescent="0.2">
      <c r="A44" s="3">
        <v>63</v>
      </c>
      <c r="B44" s="3" t="s">
        <v>288</v>
      </c>
      <c r="C44" s="4" t="s">
        <v>170</v>
      </c>
    </row>
    <row r="45" spans="1:3" ht="10.5" customHeight="1" x14ac:dyDescent="0.2">
      <c r="A45" s="3">
        <v>43</v>
      </c>
      <c r="B45" s="3" t="s">
        <v>265</v>
      </c>
      <c r="C45" s="4" t="s">
        <v>40</v>
      </c>
    </row>
    <row r="46" spans="1:3" ht="10.5" customHeight="1" x14ac:dyDescent="0.2">
      <c r="A46" s="3">
        <v>5</v>
      </c>
      <c r="B46" s="3" t="s">
        <v>216</v>
      </c>
      <c r="C46" s="4" t="s">
        <v>217</v>
      </c>
    </row>
    <row r="47" spans="1:3" ht="10.5" customHeight="1" x14ac:dyDescent="0.2">
      <c r="A47" s="3">
        <v>44</v>
      </c>
      <c r="B47" s="3" t="s">
        <v>266</v>
      </c>
      <c r="C47" s="4" t="s">
        <v>42</v>
      </c>
    </row>
    <row r="48" spans="1:3" ht="10.5" customHeight="1" x14ac:dyDescent="0.2">
      <c r="A48" s="3">
        <v>85</v>
      </c>
      <c r="B48" s="3" t="s">
        <v>312</v>
      </c>
      <c r="C48" s="4" t="s">
        <v>26</v>
      </c>
    </row>
    <row r="49" spans="1:3" ht="10.5" customHeight="1" x14ac:dyDescent="0.2">
      <c r="A49" s="3">
        <v>64</v>
      </c>
      <c r="B49" s="3" t="s">
        <v>289</v>
      </c>
      <c r="C49" s="4" t="s">
        <v>171</v>
      </c>
    </row>
    <row r="50" spans="1:3" ht="10.5" customHeight="1" x14ac:dyDescent="0.2">
      <c r="A50" s="3">
        <v>13</v>
      </c>
      <c r="B50" s="3" t="s">
        <v>228</v>
      </c>
      <c r="C50" s="4" t="s">
        <v>44</v>
      </c>
    </row>
    <row r="51" spans="1:3" ht="10.5" customHeight="1" x14ac:dyDescent="0.2">
      <c r="A51" s="3">
        <v>22</v>
      </c>
      <c r="B51" s="3" t="s">
        <v>240</v>
      </c>
      <c r="C51" s="4" t="s">
        <v>43</v>
      </c>
    </row>
    <row r="52" spans="1:3" ht="10.5" customHeight="1" x14ac:dyDescent="0.2">
      <c r="A52" s="3">
        <v>65</v>
      </c>
      <c r="B52" s="3" t="s">
        <v>290</v>
      </c>
      <c r="C52" s="4" t="s">
        <v>173</v>
      </c>
    </row>
    <row r="53" spans="1:3" ht="10.5" customHeight="1" x14ac:dyDescent="0.2">
      <c r="A53" s="3">
        <v>98</v>
      </c>
      <c r="B53" s="3" t="s">
        <v>328</v>
      </c>
      <c r="C53" s="4" t="s">
        <v>329</v>
      </c>
    </row>
    <row r="54" spans="1:3" ht="10.5" customHeight="1" x14ac:dyDescent="0.2">
      <c r="A54" s="3">
        <v>99</v>
      </c>
      <c r="B54" s="3" t="s">
        <v>330</v>
      </c>
      <c r="C54" s="4" t="s">
        <v>46</v>
      </c>
    </row>
    <row r="55" spans="1:3" ht="10.5" customHeight="1" x14ac:dyDescent="0.2">
      <c r="A55" s="3">
        <v>66</v>
      </c>
      <c r="B55" s="3" t="s">
        <v>291</v>
      </c>
      <c r="C55" s="4" t="s">
        <v>174</v>
      </c>
    </row>
    <row r="56" spans="1:3" ht="10.5" customHeight="1" x14ac:dyDescent="0.2">
      <c r="A56" s="3">
        <v>50</v>
      </c>
      <c r="B56" s="3" t="s">
        <v>273</v>
      </c>
      <c r="C56" s="4" t="s">
        <v>47</v>
      </c>
    </row>
    <row r="57" spans="1:3" ht="10.5" customHeight="1" x14ac:dyDescent="0.2">
      <c r="A57" s="3">
        <v>100</v>
      </c>
      <c r="B57" s="3" t="s">
        <v>331</v>
      </c>
      <c r="C57" s="4" t="s">
        <v>48</v>
      </c>
    </row>
    <row r="58" spans="1:3" ht="10.5" customHeight="1" x14ac:dyDescent="0.2">
      <c r="A58" s="3">
        <v>6</v>
      </c>
      <c r="B58" s="3" t="s">
        <v>218</v>
      </c>
      <c r="C58" s="4" t="s">
        <v>175</v>
      </c>
    </row>
    <row r="59" spans="1:3" ht="10.5" customHeight="1" x14ac:dyDescent="0.2">
      <c r="A59" s="3">
        <v>91</v>
      </c>
      <c r="B59" s="3" t="s">
        <v>320</v>
      </c>
      <c r="C59" s="4" t="s">
        <v>49</v>
      </c>
    </row>
    <row r="60" spans="1:3" ht="10.5" customHeight="1" x14ac:dyDescent="0.2">
      <c r="A60" s="3">
        <v>125</v>
      </c>
      <c r="B60" s="3" t="s">
        <v>364</v>
      </c>
      <c r="C60" s="4" t="s">
        <v>50</v>
      </c>
    </row>
    <row r="61" spans="1:3" ht="10.5" customHeight="1" x14ac:dyDescent="0.2">
      <c r="A61" s="3">
        <v>92</v>
      </c>
      <c r="B61" s="3" t="s">
        <v>321</v>
      </c>
      <c r="C61" s="4" t="s">
        <v>52</v>
      </c>
    </row>
    <row r="62" spans="1:3" ht="10.5" customHeight="1" x14ac:dyDescent="0.2">
      <c r="A62" s="3">
        <v>12</v>
      </c>
      <c r="B62" s="3" t="s">
        <v>227</v>
      </c>
      <c r="C62" s="4" t="s">
        <v>21</v>
      </c>
    </row>
    <row r="63" spans="1:3" ht="10.5" customHeight="1" x14ac:dyDescent="0.2">
      <c r="A63" s="3">
        <v>7</v>
      </c>
      <c r="B63" s="3" t="s">
        <v>219</v>
      </c>
      <c r="C63" s="4" t="s">
        <v>220</v>
      </c>
    </row>
    <row r="64" spans="1:3" ht="10.5" customHeight="1" x14ac:dyDescent="0.2">
      <c r="A64" s="3">
        <v>101</v>
      </c>
      <c r="B64" s="3" t="s">
        <v>332</v>
      </c>
      <c r="C64" s="4" t="s">
        <v>51</v>
      </c>
    </row>
    <row r="65" spans="1:3" ht="10.5" customHeight="1" x14ac:dyDescent="0.2">
      <c r="A65" s="3">
        <v>14</v>
      </c>
      <c r="B65" s="3" t="s">
        <v>229</v>
      </c>
      <c r="C65" s="4" t="s">
        <v>230</v>
      </c>
    </row>
    <row r="66" spans="1:3" ht="10.5" customHeight="1" x14ac:dyDescent="0.2">
      <c r="A66" s="3">
        <v>25</v>
      </c>
      <c r="B66" s="3" t="s">
        <v>243</v>
      </c>
      <c r="C66" s="4" t="s">
        <v>81</v>
      </c>
    </row>
    <row r="67" spans="1:3" ht="10.5" customHeight="1" x14ac:dyDescent="0.2">
      <c r="A67" s="3">
        <v>68</v>
      </c>
      <c r="B67" s="3" t="s">
        <v>293</v>
      </c>
      <c r="C67" s="4" t="s">
        <v>55</v>
      </c>
    </row>
    <row r="68" spans="1:3" ht="10.5" customHeight="1" x14ac:dyDescent="0.2">
      <c r="A68" s="3">
        <v>69</v>
      </c>
      <c r="B68" s="3" t="s">
        <v>294</v>
      </c>
      <c r="C68" s="4" t="s">
        <v>177</v>
      </c>
    </row>
    <row r="69" spans="1:3" ht="10.5" customHeight="1" x14ac:dyDescent="0.2">
      <c r="A69" s="3">
        <v>67</v>
      </c>
      <c r="B69" s="3" t="s">
        <v>292</v>
      </c>
      <c r="C69" s="4" t="s">
        <v>53</v>
      </c>
    </row>
    <row r="70" spans="1:3" ht="10.5" customHeight="1" x14ac:dyDescent="0.2">
      <c r="A70" s="3">
        <v>109</v>
      </c>
      <c r="B70" s="3" t="s">
        <v>341</v>
      </c>
      <c r="C70" s="4" t="s">
        <v>59</v>
      </c>
    </row>
    <row r="71" spans="1:3" ht="10.5" customHeight="1" x14ac:dyDescent="0.2">
      <c r="A71" s="3">
        <v>126</v>
      </c>
      <c r="B71" s="3" t="s">
        <v>365</v>
      </c>
      <c r="C71" s="4" t="s">
        <v>366</v>
      </c>
    </row>
    <row r="72" spans="1:3" ht="10.5" customHeight="1" x14ac:dyDescent="0.2">
      <c r="A72" s="3">
        <v>29</v>
      </c>
      <c r="B72" s="3" t="s">
        <v>249</v>
      </c>
      <c r="C72" s="4" t="s">
        <v>178</v>
      </c>
    </row>
    <row r="73" spans="1:3" ht="10.5" customHeight="1" x14ac:dyDescent="0.2">
      <c r="A73" s="3">
        <v>70</v>
      </c>
      <c r="B73" s="3" t="s">
        <v>295</v>
      </c>
      <c r="C73" s="4" t="s">
        <v>57</v>
      </c>
    </row>
    <row r="74" spans="1:3" ht="10.5" customHeight="1" x14ac:dyDescent="0.2">
      <c r="A74" s="3">
        <v>8</v>
      </c>
      <c r="B74" s="3" t="s">
        <v>221</v>
      </c>
      <c r="C74" s="4" t="s">
        <v>58</v>
      </c>
    </row>
    <row r="75" spans="1:3" ht="10.5" customHeight="1" x14ac:dyDescent="0.2">
      <c r="A75" s="3">
        <v>129</v>
      </c>
      <c r="B75" s="3" t="s">
        <v>371</v>
      </c>
      <c r="C75" s="4" t="s">
        <v>60</v>
      </c>
    </row>
    <row r="76" spans="1:3" ht="10.5" customHeight="1" x14ac:dyDescent="0.2">
      <c r="A76" s="3">
        <v>128</v>
      </c>
      <c r="B76" s="3" t="s">
        <v>369</v>
      </c>
      <c r="C76" s="4" t="s">
        <v>370</v>
      </c>
    </row>
    <row r="77" spans="1:3" ht="10.5" customHeight="1" x14ac:dyDescent="0.2">
      <c r="A77" s="3">
        <v>127</v>
      </c>
      <c r="B77" s="3" t="s">
        <v>367</v>
      </c>
      <c r="C77" s="4" t="s">
        <v>368</v>
      </c>
    </row>
    <row r="78" spans="1:3" ht="10.5" customHeight="1" x14ac:dyDescent="0.2">
      <c r="A78" s="3">
        <v>15</v>
      </c>
      <c r="B78" s="3" t="s">
        <v>231</v>
      </c>
      <c r="C78" s="4" t="s">
        <v>56</v>
      </c>
    </row>
    <row r="79" spans="1:3" ht="10.5" customHeight="1" x14ac:dyDescent="0.2">
      <c r="A79" s="3">
        <v>137</v>
      </c>
      <c r="B79" s="3" t="s">
        <v>383</v>
      </c>
      <c r="C79" s="4" t="s">
        <v>61</v>
      </c>
    </row>
    <row r="80" spans="1:3" ht="10.5" customHeight="1" x14ac:dyDescent="0.2">
      <c r="A80" s="3">
        <v>118</v>
      </c>
      <c r="B80" s="3" t="s">
        <v>354</v>
      </c>
      <c r="C80" s="4" t="s">
        <v>65</v>
      </c>
    </row>
    <row r="81" spans="1:3" ht="10.5" customHeight="1" x14ac:dyDescent="0.2">
      <c r="A81" s="3">
        <v>45</v>
      </c>
      <c r="B81" s="3" t="s">
        <v>267</v>
      </c>
      <c r="C81" s="4" t="s">
        <v>64</v>
      </c>
    </row>
    <row r="82" spans="1:3" ht="10.5" customHeight="1" x14ac:dyDescent="0.2">
      <c r="A82" s="3">
        <v>71</v>
      </c>
      <c r="B82" s="3" t="s">
        <v>296</v>
      </c>
      <c r="C82" s="4" t="s">
        <v>179</v>
      </c>
    </row>
    <row r="83" spans="1:3" ht="10.5" customHeight="1" x14ac:dyDescent="0.2">
      <c r="A83" s="3">
        <v>80</v>
      </c>
      <c r="B83" s="3" t="s">
        <v>306</v>
      </c>
      <c r="C83" s="5" t="s">
        <v>181</v>
      </c>
    </row>
    <row r="84" spans="1:3" ht="10.5" customHeight="1" x14ac:dyDescent="0.2">
      <c r="A84" s="3">
        <v>23</v>
      </c>
      <c r="B84" s="3" t="s">
        <v>241</v>
      </c>
      <c r="C84" s="4" t="s">
        <v>62</v>
      </c>
    </row>
    <row r="85" spans="1:3" ht="10.5" customHeight="1" x14ac:dyDescent="0.2">
      <c r="A85" s="3">
        <v>2</v>
      </c>
      <c r="B85" s="3" t="s">
        <v>211</v>
      </c>
      <c r="C85" s="4" t="s">
        <v>180</v>
      </c>
    </row>
    <row r="86" spans="1:3" ht="10.5" customHeight="1" x14ac:dyDescent="0.2">
      <c r="A86" s="3">
        <v>102</v>
      </c>
      <c r="B86" s="3" t="s">
        <v>333</v>
      </c>
      <c r="C86" s="4" t="s">
        <v>66</v>
      </c>
    </row>
    <row r="87" spans="1:3" ht="10.5" customHeight="1" x14ac:dyDescent="0.2">
      <c r="A87" s="3">
        <v>24</v>
      </c>
      <c r="B87" s="3" t="s">
        <v>242</v>
      </c>
      <c r="C87" s="4" t="s">
        <v>67</v>
      </c>
    </row>
    <row r="88" spans="1:3" ht="10.5" customHeight="1" x14ac:dyDescent="0.2">
      <c r="A88" s="3">
        <v>46</v>
      </c>
      <c r="B88" s="3" t="s">
        <v>268</v>
      </c>
      <c r="C88" s="4" t="s">
        <v>68</v>
      </c>
    </row>
    <row r="89" spans="1:3" ht="10.5" customHeight="1" x14ac:dyDescent="0.2">
      <c r="A89" s="3">
        <v>38</v>
      </c>
      <c r="B89" s="3" t="s">
        <v>259</v>
      </c>
      <c r="C89" s="4" t="s">
        <v>70</v>
      </c>
    </row>
    <row r="90" spans="1:3" ht="10.5" customHeight="1" x14ac:dyDescent="0.2">
      <c r="A90" s="3">
        <v>16</v>
      </c>
      <c r="B90" s="3" t="s">
        <v>232</v>
      </c>
      <c r="C90" s="4" t="s">
        <v>71</v>
      </c>
    </row>
    <row r="91" spans="1:3" ht="10.5" customHeight="1" x14ac:dyDescent="0.2">
      <c r="A91" s="3">
        <v>72</v>
      </c>
      <c r="B91" s="3" t="s">
        <v>297</v>
      </c>
      <c r="C91" s="4" t="s">
        <v>182</v>
      </c>
    </row>
    <row r="92" spans="1:3" ht="10.5" customHeight="1" x14ac:dyDescent="0.2">
      <c r="A92" s="3">
        <v>51</v>
      </c>
      <c r="B92" s="3" t="s">
        <v>274</v>
      </c>
      <c r="C92" s="4" t="s">
        <v>275</v>
      </c>
    </row>
    <row r="93" spans="1:3" ht="10.5" customHeight="1" x14ac:dyDescent="0.2">
      <c r="A93" s="3">
        <v>73</v>
      </c>
      <c r="B93" s="3" t="s">
        <v>298</v>
      </c>
      <c r="C93" s="4" t="s">
        <v>183</v>
      </c>
    </row>
    <row r="94" spans="1:3" ht="10.5" customHeight="1" x14ac:dyDescent="0.2">
      <c r="A94" s="3">
        <v>37</v>
      </c>
      <c r="B94" s="3" t="s">
        <v>258</v>
      </c>
      <c r="C94" s="4" t="s">
        <v>69</v>
      </c>
    </row>
    <row r="95" spans="1:3" ht="10.5" customHeight="1" x14ac:dyDescent="0.2">
      <c r="A95" s="3">
        <v>103</v>
      </c>
      <c r="B95" s="3" t="s">
        <v>334</v>
      </c>
      <c r="C95" s="4" t="s">
        <v>72</v>
      </c>
    </row>
    <row r="96" spans="1:3" ht="10.5" customHeight="1" x14ac:dyDescent="0.2">
      <c r="A96" s="3">
        <v>86</v>
      </c>
      <c r="B96" s="3" t="s">
        <v>313</v>
      </c>
      <c r="C96" s="4" t="s">
        <v>73</v>
      </c>
    </row>
    <row r="97" spans="1:3" ht="10.5" customHeight="1" x14ac:dyDescent="0.2">
      <c r="A97" s="3">
        <v>87</v>
      </c>
      <c r="B97" s="3" t="s">
        <v>314</v>
      </c>
      <c r="C97" s="4" t="s">
        <v>74</v>
      </c>
    </row>
    <row r="98" spans="1:3" ht="10.5" customHeight="1" x14ac:dyDescent="0.2">
      <c r="A98" s="3">
        <v>130</v>
      </c>
      <c r="B98" s="3" t="s">
        <v>372</v>
      </c>
      <c r="C98" s="4" t="s">
        <v>373</v>
      </c>
    </row>
    <row r="99" spans="1:3" ht="10.5" customHeight="1" x14ac:dyDescent="0.2">
      <c r="A99" s="3">
        <v>104</v>
      </c>
      <c r="B99" s="3" t="s">
        <v>335</v>
      </c>
      <c r="C99" s="4" t="s">
        <v>75</v>
      </c>
    </row>
    <row r="100" spans="1:3" ht="10.5" customHeight="1" x14ac:dyDescent="0.2">
      <c r="A100" s="3">
        <v>119</v>
      </c>
      <c r="B100" s="3" t="s">
        <v>355</v>
      </c>
      <c r="C100" s="4" t="s">
        <v>76</v>
      </c>
    </row>
    <row r="101" spans="1:3" ht="10.5" customHeight="1" x14ac:dyDescent="0.2">
      <c r="A101" s="3">
        <v>17</v>
      </c>
      <c r="B101" s="3" t="s">
        <v>233</v>
      </c>
      <c r="C101" s="4" t="s">
        <v>78</v>
      </c>
    </row>
    <row r="102" spans="1:3" ht="10.5" customHeight="1" x14ac:dyDescent="0.2">
      <c r="A102" s="3">
        <v>47</v>
      </c>
      <c r="B102" s="3" t="s">
        <v>269</v>
      </c>
      <c r="C102" s="4" t="s">
        <v>32</v>
      </c>
    </row>
    <row r="103" spans="1:3" ht="10.5" customHeight="1" x14ac:dyDescent="0.2">
      <c r="A103" s="3">
        <v>74</v>
      </c>
      <c r="B103" s="3" t="s">
        <v>299</v>
      </c>
      <c r="C103" s="4" t="s">
        <v>300</v>
      </c>
    </row>
    <row r="104" spans="1:3" ht="10.5" customHeight="1" x14ac:dyDescent="0.2">
      <c r="A104" s="3">
        <v>75</v>
      </c>
      <c r="B104" s="3" t="s">
        <v>301</v>
      </c>
      <c r="C104" s="4" t="s">
        <v>79</v>
      </c>
    </row>
    <row r="105" spans="1:3" ht="10.5" customHeight="1" x14ac:dyDescent="0.2">
      <c r="A105" s="3">
        <v>77</v>
      </c>
      <c r="B105" s="3" t="s">
        <v>303</v>
      </c>
      <c r="C105" s="4" t="s">
        <v>186</v>
      </c>
    </row>
    <row r="106" spans="1:3" ht="10.5" customHeight="1" x14ac:dyDescent="0.2">
      <c r="A106" s="3">
        <v>120</v>
      </c>
      <c r="B106" s="3" t="s">
        <v>356</v>
      </c>
      <c r="C106" s="4" t="s">
        <v>84</v>
      </c>
    </row>
    <row r="107" spans="1:3" ht="10.5" customHeight="1" x14ac:dyDescent="0.2">
      <c r="A107" s="3">
        <v>18</v>
      </c>
      <c r="B107" s="3" t="s">
        <v>234</v>
      </c>
      <c r="C107" s="4" t="s">
        <v>83</v>
      </c>
    </row>
    <row r="108" spans="1:3" ht="10.5" customHeight="1" x14ac:dyDescent="0.2">
      <c r="A108" s="3">
        <v>52</v>
      </c>
      <c r="B108" s="3" t="s">
        <v>276</v>
      </c>
      <c r="C108" s="4" t="s">
        <v>85</v>
      </c>
    </row>
    <row r="109" spans="1:3" ht="10.5" customHeight="1" x14ac:dyDescent="0.2">
      <c r="A109" s="3">
        <v>110</v>
      </c>
      <c r="B109" s="3" t="s">
        <v>342</v>
      </c>
      <c r="C109" s="4" t="s">
        <v>86</v>
      </c>
    </row>
    <row r="110" spans="1:3" ht="10.5" customHeight="1" x14ac:dyDescent="0.2">
      <c r="A110" s="3">
        <v>105</v>
      </c>
      <c r="B110" s="3" t="s">
        <v>336</v>
      </c>
      <c r="C110" s="4" t="s">
        <v>188</v>
      </c>
    </row>
    <row r="111" spans="1:3" ht="10.5" customHeight="1" x14ac:dyDescent="0.2">
      <c r="A111" s="3">
        <v>9</v>
      </c>
      <c r="B111" s="3" t="s">
        <v>222</v>
      </c>
      <c r="C111" s="4" t="s">
        <v>223</v>
      </c>
    </row>
    <row r="112" spans="1:3" ht="10.5" customHeight="1" x14ac:dyDescent="0.2">
      <c r="A112" s="3">
        <v>131</v>
      </c>
      <c r="B112" s="3" t="s">
        <v>374</v>
      </c>
      <c r="C112" s="4" t="s">
        <v>375</v>
      </c>
    </row>
    <row r="113" spans="1:3" ht="10.5" customHeight="1" x14ac:dyDescent="0.2">
      <c r="A113" s="3">
        <v>132</v>
      </c>
      <c r="B113" s="3" t="s">
        <v>376</v>
      </c>
      <c r="C113" s="4" t="s">
        <v>377</v>
      </c>
    </row>
    <row r="114" spans="1:3" ht="10.5" customHeight="1" x14ac:dyDescent="0.2">
      <c r="A114" s="3">
        <v>88</v>
      </c>
      <c r="B114" s="3" t="s">
        <v>315</v>
      </c>
      <c r="C114" s="4" t="s">
        <v>88</v>
      </c>
    </row>
    <row r="115" spans="1:3" ht="10.5" customHeight="1" x14ac:dyDescent="0.2">
      <c r="A115" s="3">
        <v>39</v>
      </c>
      <c r="B115" s="3" t="s">
        <v>260</v>
      </c>
      <c r="C115" s="4" t="s">
        <v>90</v>
      </c>
    </row>
    <row r="116" spans="1:3" ht="10.5" customHeight="1" x14ac:dyDescent="0.2">
      <c r="A116" s="3">
        <v>28</v>
      </c>
      <c r="B116" s="3" t="s">
        <v>247</v>
      </c>
      <c r="C116" s="4" t="s">
        <v>248</v>
      </c>
    </row>
    <row r="117" spans="1:3" ht="10.5" customHeight="1" x14ac:dyDescent="0.2">
      <c r="A117" s="3">
        <v>40</v>
      </c>
      <c r="B117" s="3" t="s">
        <v>261</v>
      </c>
      <c r="C117" s="4" t="s">
        <v>92</v>
      </c>
    </row>
    <row r="118" spans="1:3" ht="10.5" customHeight="1" x14ac:dyDescent="0.2">
      <c r="A118" s="3">
        <v>19</v>
      </c>
      <c r="B118" s="3" t="s">
        <v>235</v>
      </c>
      <c r="C118" s="4" t="s">
        <v>236</v>
      </c>
    </row>
    <row r="119" spans="1:3" ht="10.5" customHeight="1" x14ac:dyDescent="0.2">
      <c r="A119" s="3">
        <v>123</v>
      </c>
      <c r="B119" s="3" t="s">
        <v>361</v>
      </c>
      <c r="C119" s="5" t="s">
        <v>362</v>
      </c>
    </row>
    <row r="120" spans="1:3" ht="10.5" customHeight="1" x14ac:dyDescent="0.2">
      <c r="A120" s="3">
        <v>48</v>
      </c>
      <c r="B120" s="3" t="s">
        <v>270</v>
      </c>
      <c r="C120" s="5" t="s">
        <v>271</v>
      </c>
    </row>
    <row r="121" spans="1:3" ht="10.5" customHeight="1" x14ac:dyDescent="0.2">
      <c r="A121" s="3">
        <v>53</v>
      </c>
      <c r="B121" s="3" t="s">
        <v>277</v>
      </c>
      <c r="C121" s="5" t="s">
        <v>278</v>
      </c>
    </row>
    <row r="122" spans="1:3" ht="10.5" customHeight="1" x14ac:dyDescent="0.2">
      <c r="A122" s="3">
        <v>122</v>
      </c>
      <c r="B122" s="3" t="s">
        <v>359</v>
      </c>
      <c r="C122" s="5" t="s">
        <v>360</v>
      </c>
    </row>
    <row r="123" spans="1:3" ht="10.5" customHeight="1" x14ac:dyDescent="0.2">
      <c r="A123" s="3">
        <v>10</v>
      </c>
      <c r="B123" s="3" t="s">
        <v>224</v>
      </c>
      <c r="C123" s="5" t="s">
        <v>225</v>
      </c>
    </row>
    <row r="124" spans="1:3" ht="10.5" customHeight="1" x14ac:dyDescent="0.2">
      <c r="A124" s="3">
        <v>135</v>
      </c>
      <c r="B124" s="3" t="s">
        <v>380</v>
      </c>
      <c r="C124" s="5" t="s">
        <v>381</v>
      </c>
    </row>
    <row r="125" spans="1:3" ht="10.5" customHeight="1" x14ac:dyDescent="0.2">
      <c r="A125" s="3">
        <v>89</v>
      </c>
      <c r="B125" s="3" t="s">
        <v>316</v>
      </c>
      <c r="C125" s="5" t="s">
        <v>317</v>
      </c>
    </row>
    <row r="126" spans="1:3" ht="10.5" customHeight="1" x14ac:dyDescent="0.2">
      <c r="A126" s="3">
        <v>81</v>
      </c>
      <c r="B126" s="3" t="s">
        <v>307</v>
      </c>
      <c r="C126" s="5" t="s">
        <v>308</v>
      </c>
    </row>
    <row r="127" spans="1:3" ht="10.5" customHeight="1" x14ac:dyDescent="0.2">
      <c r="A127" s="3">
        <v>90</v>
      </c>
      <c r="B127" s="3" t="s">
        <v>318</v>
      </c>
      <c r="C127" s="5" t="s">
        <v>319</v>
      </c>
    </row>
    <row r="128" spans="1:3" ht="10.5" customHeight="1" x14ac:dyDescent="0.2">
      <c r="A128" s="3">
        <v>30</v>
      </c>
      <c r="B128" s="3" t="s">
        <v>250</v>
      </c>
      <c r="C128" s="5" t="s">
        <v>251</v>
      </c>
    </row>
    <row r="129" spans="1:3" ht="10.5" customHeight="1" x14ac:dyDescent="0.2">
      <c r="A129" s="3">
        <v>111</v>
      </c>
      <c r="B129" s="3" t="s">
        <v>343</v>
      </c>
      <c r="C129" s="5" t="s">
        <v>344</v>
      </c>
    </row>
    <row r="130" spans="1:3" ht="10.5" customHeight="1" x14ac:dyDescent="0.2">
      <c r="A130" s="3">
        <v>3</v>
      </c>
      <c r="B130" s="3" t="s">
        <v>212</v>
      </c>
      <c r="C130" s="5" t="s">
        <v>213</v>
      </c>
    </row>
    <row r="131" spans="1:3" ht="10.5" customHeight="1" x14ac:dyDescent="0.2">
      <c r="A131" s="3">
        <v>26</v>
      </c>
      <c r="B131" s="3" t="s">
        <v>244</v>
      </c>
      <c r="C131" s="5" t="s">
        <v>245</v>
      </c>
    </row>
    <row r="132" spans="1:3" ht="10.5" customHeight="1" x14ac:dyDescent="0.2">
      <c r="A132" s="3">
        <v>139</v>
      </c>
      <c r="B132" s="3" t="s">
        <v>385</v>
      </c>
      <c r="C132" s="5" t="s">
        <v>386</v>
      </c>
    </row>
    <row r="133" spans="1:3" ht="10.5" customHeight="1" x14ac:dyDescent="0.2">
      <c r="A133" s="3">
        <v>20</v>
      </c>
      <c r="B133" s="3" t="s">
        <v>237</v>
      </c>
      <c r="C133" s="5" t="s">
        <v>238</v>
      </c>
    </row>
    <row r="134" spans="1:3" ht="10.5" customHeight="1" x14ac:dyDescent="0.2">
      <c r="A134" s="3">
        <v>41</v>
      </c>
      <c r="B134" s="3" t="s">
        <v>262</v>
      </c>
      <c r="C134" s="5" t="s">
        <v>263</v>
      </c>
    </row>
    <row r="135" spans="1:3" ht="10.5" customHeight="1" x14ac:dyDescent="0.2">
      <c r="A135" s="3">
        <v>93</v>
      </c>
      <c r="B135" s="3" t="s">
        <v>322</v>
      </c>
      <c r="C135" s="5" t="s">
        <v>323</v>
      </c>
    </row>
    <row r="136" spans="1:3" ht="10.5" customHeight="1" x14ac:dyDescent="0.2">
      <c r="A136" s="3">
        <v>140</v>
      </c>
      <c r="B136" s="3" t="s">
        <v>387</v>
      </c>
      <c r="C136" s="5" t="s">
        <v>388</v>
      </c>
    </row>
    <row r="137" spans="1:3" ht="10.5" customHeight="1" x14ac:dyDescent="0.2">
      <c r="A137" s="3">
        <v>121</v>
      </c>
      <c r="B137" s="3" t="s">
        <v>357</v>
      </c>
      <c r="C137" s="5" t="s">
        <v>358</v>
      </c>
    </row>
    <row r="138" spans="1:3" ht="10.5" customHeight="1" x14ac:dyDescent="0.2">
      <c r="A138" s="3">
        <v>107</v>
      </c>
      <c r="B138" s="3" t="s">
        <v>338</v>
      </c>
      <c r="C138" s="5" t="s">
        <v>339</v>
      </c>
    </row>
    <row r="139" spans="1:3" ht="10.5" customHeight="1" x14ac:dyDescent="0.2">
      <c r="A139" s="3">
        <v>138</v>
      </c>
      <c r="B139" s="3" t="s">
        <v>384</v>
      </c>
      <c r="C139" s="4" t="s">
        <v>80</v>
      </c>
    </row>
    <row r="140" spans="1:3" ht="10.5" customHeight="1" x14ac:dyDescent="0.2">
      <c r="A140" s="3">
        <v>133</v>
      </c>
      <c r="B140" s="3" t="s">
        <v>378</v>
      </c>
      <c r="C140" s="4" t="s">
        <v>95</v>
      </c>
    </row>
    <row r="141" spans="1:3" ht="10.5" customHeight="1" x14ac:dyDescent="0.2">
      <c r="A141" s="3">
        <v>134</v>
      </c>
      <c r="B141" s="3" t="s">
        <v>379</v>
      </c>
      <c r="C141" s="4" t="s">
        <v>96</v>
      </c>
    </row>
  </sheetData>
  <autoFilter ref="A1:C1">
    <sortState ref="A2:C141">
      <sortCondition ref="B1"/>
    </sortState>
  </autoFilter>
  <hyperlinks>
    <hyperlink ref="C85" r:id="rId1" display="https://www.gtap.agecon.purdue.edu/databases/IO/table_display.asp?IO_ID=486"/>
    <hyperlink ref="C23" r:id="rId2" display="https://www.gtap.agecon.purdue.edu/databases/IO/table_display.asp?IO_ID=481"/>
    <hyperlink ref="C46" r:id="rId3" display="https://www.gtap.agecon.purdue.edu/databases/IO/table_display.asp?IO_ID=120"/>
    <hyperlink ref="C58" r:id="rId4" display="https://www.gtap.agecon.purdue.edu/databases/IO/table_display.asp?IO_ID=470"/>
    <hyperlink ref="C63" r:id="rId5" display="https://www.gtap.agecon.purdue.edu/databases/IO/table_display.asp?IO_ID=419"/>
    <hyperlink ref="C74" r:id="rId6" display="https://www.gtap.agecon.purdue.edu/databases/IO/table_display.asp?IO_ID=430"/>
    <hyperlink ref="C111" r:id="rId7" display="https://www.gtap.agecon.purdue.edu/databases/IO/table_display.asp?IO_ID=466"/>
    <hyperlink ref="C18" r:id="rId8" display="https://www.gtap.agecon.purdue.edu/databases/IO/table_display.asp?IO_ID=488"/>
    <hyperlink ref="C62" r:id="rId9" display="https://www.gtap.agecon.purdue.edu/databases/IO/table_display.asp?IO_ID=306"/>
    <hyperlink ref="C50" r:id="rId10" display="https://www.gtap.agecon.purdue.edu/databases/IO/table_display.asp?IO_ID=203"/>
    <hyperlink ref="C65" r:id="rId11" display="https://www.gtap.agecon.purdue.edu/databases/IO/table_display.asp?IO_ID=291"/>
    <hyperlink ref="C78" r:id="rId12" display="https://www.gtap.agecon.purdue.edu/databases/IO/table_display.asp?IO_ID=445"/>
    <hyperlink ref="C90" r:id="rId13" display="https://www.gtap.agecon.purdue.edu/databases/IO/table_display.asp?IO_ID=420"/>
    <hyperlink ref="C101" r:id="rId14" display="https://www.gtap.agecon.purdue.edu/databases/IO/table_display.asp?IO_ID=473"/>
    <hyperlink ref="C107" r:id="rId15" display="https://www.gtap.agecon.purdue.edu/databases/IO/table_display.asp?IO_ID=426"/>
    <hyperlink ref="C118" r:id="rId16" display="https://www.gtap.agecon.purdue.edu/databases/IO/table_display.asp?IO_ID=332"/>
    <hyperlink ref="C12" r:id="rId17" display="https://www.gtap.agecon.purdue.edu/databases/IO/table_display.asp?IO_ID=130"/>
    <hyperlink ref="C51" r:id="rId18" display="https://www.gtap.agecon.purdue.edu/databases/IO/table_display.asp?IO_ID=422"/>
    <hyperlink ref="C84" r:id="rId19" display="https://www.gtap.agecon.purdue.edu/databases/IO/table_display.asp?IO_ID=441"/>
    <hyperlink ref="C87" r:id="rId20" display="https://www.gtap.agecon.purdue.edu/databases/IO/table_display.asp?IO_ID=479"/>
    <hyperlink ref="C66" r:id="rId21" display="https://www.gtap.agecon.purdue.edu/databases/IO/table_display.asp?IO_ID=271"/>
    <hyperlink ref="C20" r:id="rId22" display="https://www.gtap.agecon.purdue.edu/databases/IO/table_display.asp?IO_ID=261"/>
    <hyperlink ref="C116" r:id="rId23" display="https://www.gtap.agecon.purdue.edu/databases/IO/table_display.asp?IO_ID=274"/>
    <hyperlink ref="C72" r:id="rId24" display="https://www.gtap.agecon.purdue.edu/databases/IO/table_display.asp?IO_ID=443"/>
    <hyperlink ref="C4" r:id="rId25" display="https://www.gtap.agecon.purdue.edu/databases/IO/table_display.asp?IO_ID=142"/>
    <hyperlink ref="C16" r:id="rId26" display="https://www.gtap.agecon.purdue.edu/databases/IO/table_display.asp?IO_ID=423"/>
    <hyperlink ref="C17" r:id="rId27" display="https://www.gtap.agecon.purdue.edu/databases/IO/table_display.asp?IO_ID=472"/>
    <hyperlink ref="C22" r:id="rId28" display="https://www.gtap.agecon.purdue.edu/databases/IO/table_display.asp?IO_ID=225"/>
    <hyperlink ref="C26" r:id="rId29" display="https://www.gtap.agecon.purdue.edu/databases/IO/table_display.asp?IO_ID=455"/>
    <hyperlink ref="C33" r:id="rId30" display="https://www.gtap.agecon.purdue.edu/databases/IO/table_display.asp?IO_ID=298"/>
    <hyperlink ref="C94" r:id="rId31" display="https://www.gtap.agecon.purdue.edu/databases/IO/table_display.asp?IO_ID=489"/>
    <hyperlink ref="C89" r:id="rId32" display="https://www.gtap.agecon.purdue.edu/databases/IO/table_display.asp?IO_ID=313"/>
    <hyperlink ref="C115" r:id="rId33" display="https://www.gtap.agecon.purdue.edu/databases/IO/table_display.asp?IO_ID=278"/>
    <hyperlink ref="C117" r:id="rId34" display="https://www.gtap.agecon.purdue.edu/databases/IO/table_display.asp?IO_ID=410"/>
    <hyperlink ref="C27" r:id="rId35" display="https://www.gtap.agecon.purdue.edu/databases/IO/table_display.asp?IO_ID=300"/>
    <hyperlink ref="C45" r:id="rId36" display="https://www.gtap.agecon.purdue.edu/databases/IO/table_display.asp?IO_ID=299"/>
    <hyperlink ref="C47" r:id="rId37" display="https://www.gtap.agecon.purdue.edu/databases/IO/table_display.asp?IO_ID=373"/>
    <hyperlink ref="C81" r:id="rId38" display="https://www.gtap.agecon.purdue.edu/databases/IO/table_display.asp?IO_ID=288"/>
    <hyperlink ref="C88" r:id="rId39" display="https://www.gtap.agecon.purdue.edu/databases/IO/table_display.asp?IO_ID=303"/>
    <hyperlink ref="C102" r:id="rId40" display="https://www.gtap.agecon.purdue.edu/databases/IO/table_display.asp?IO_ID=389"/>
    <hyperlink ref="C32" r:id="rId41" display="https://www.gtap.agecon.purdue.edu/databases/IO/table_display.asp?IO_ID=484"/>
    <hyperlink ref="C56" r:id="rId42" display="https://www.gtap.agecon.purdue.edu/databases/IO/table_display.asp?IO_ID=482"/>
    <hyperlink ref="C92" r:id="rId43" display="https://www.gtap.agecon.purdue.edu/databases/IO/table_display.asp?IO_ID=483"/>
    <hyperlink ref="C108" r:id="rId44" display="https://www.gtap.agecon.purdue.edu/databases/IO/table_display.asp?IO_ID=485"/>
    <hyperlink ref="C7" r:id="rId45" display="https://www.gtap.agecon.purdue.edu/databases/IO/table_display.asp?IO_ID=345"/>
    <hyperlink ref="C9" r:id="rId46" display="https://www.gtap.agecon.purdue.edu/databases/IO/table_display.asp?IO_ID=375"/>
    <hyperlink ref="C28" r:id="rId47" display="https://www.gtap.agecon.purdue.edu/databases/IO/table_display.asp?IO_ID=347"/>
    <hyperlink ref="C29" r:id="rId48" display="https://www.gtap.agecon.purdue.edu/databases/IO/table_display.asp?IO_ID=376"/>
    <hyperlink ref="C31" r:id="rId49" display="https://www.gtap.agecon.purdue.edu/databases/IO/table_display.asp?IO_ID=349"/>
    <hyperlink ref="C36" r:id="rId50" display="https://www.gtap.agecon.purdue.edu/databases/IO/table_display.asp?IO_ID=351"/>
    <hyperlink ref="C30" r:id="rId51" display="https://www.gtap.agecon.purdue.edu/databases/IO/table_display.asp?IO_ID=348"/>
    <hyperlink ref="C44" r:id="rId52" display="https://www.gtap.agecon.purdue.edu/databases/IO/table_display.asp?IO_ID=354"/>
    <hyperlink ref="C49" r:id="rId53" display="https://www.gtap.agecon.purdue.edu/databases/IO/table_display.asp?IO_ID=355"/>
    <hyperlink ref="C52" r:id="rId54" display="https://www.gtap.agecon.purdue.edu/databases/IO/table_display.asp?IO_ID=356"/>
    <hyperlink ref="C55" r:id="rId55" display="https://www.gtap.agecon.purdue.edu/databases/IO/table_display.asp?IO_ID=357"/>
    <hyperlink ref="C69" r:id="rId56" display="https://www.gtap.agecon.purdue.edu/databases/IO/table_display.asp?IO_ID=359"/>
    <hyperlink ref="C67" r:id="rId57" display="https://www.gtap.agecon.purdue.edu/databases/IO/table_display.asp?IO_ID=378"/>
    <hyperlink ref="C68" r:id="rId58" display="https://www.gtap.agecon.purdue.edu/databases/IO/table_display.asp?IO_ID=358"/>
    <hyperlink ref="C73" r:id="rId59" display="https://www.gtap.agecon.purdue.edu/databases/IO/table_display.asp?IO_ID=360"/>
    <hyperlink ref="C82" r:id="rId60" display="https://www.gtap.agecon.purdue.edu/databases/IO/table_display.asp?IO_ID=361"/>
    <hyperlink ref="C91" r:id="rId61" display="https://www.gtap.agecon.purdue.edu/databases/IO/table_display.asp?IO_ID=362"/>
    <hyperlink ref="C93" r:id="rId62" display="https://www.gtap.agecon.purdue.edu/databases/IO/table_display.asp?IO_ID=379"/>
    <hyperlink ref="C103" r:id="rId63" display="https://www.gtap.agecon.purdue.edu/databases/IO/table_display.asp?IO_ID=364"/>
    <hyperlink ref="C104" r:id="rId64" display="https://www.gtap.agecon.purdue.edu/databases/IO/table_display.asp?IO_ID=365"/>
    <hyperlink ref="C35" r:id="rId65" display="https://www.gtap.agecon.purdue.edu/databases/IO/table_display.asp?IO_ID=350"/>
    <hyperlink ref="C105" r:id="rId66" display="https://www.gtap.agecon.purdue.edu/databases/IO/table_display.asp?IO_ID=366"/>
    <hyperlink ref="C40" r:id="rId67" display="https://www.gtap.agecon.purdue.edu/databases/IO/table_display.asp?IO_ID=353"/>
    <hyperlink ref="C21" r:id="rId68" display="https://www.gtap.agecon.purdue.edu/databases/IO/table_display.asp?IO_ID=427"/>
    <hyperlink ref="C2" r:id="rId69" display="https://www.gtap.agecon.purdue.edu/databases/IO/table_display.asp?IO_ID=162"/>
    <hyperlink ref="C13" r:id="rId70" display="https://www.gtap.agecon.purdue.edu/databases/IO/table_display.asp?IO_ID=346"/>
    <hyperlink ref="C15" r:id="rId71" display="https://www.gtap.agecon.purdue.edu/databases/IO/table_display.asp?IO_ID=475"/>
    <hyperlink ref="C48" r:id="rId72" display="https://www.gtap.agecon.purdue.edu/databases/IO/table_display.asp?IO_ID=164"/>
    <hyperlink ref="C96" r:id="rId73" display="https://www.gtap.agecon.purdue.edu/databases/IO/table_display.asp?IO_ID=363"/>
    <hyperlink ref="C97" r:id="rId74" display="https://www.gtap.agecon.purdue.edu/databases/IO/table_display.asp?IO_ID=296"/>
    <hyperlink ref="C114" r:id="rId75" display="https://www.gtap.agecon.purdue.edu/databases/IO/table_display.asp?IO_ID=236"/>
    <hyperlink ref="C59" r:id="rId76" display="https://www.gtap.agecon.purdue.edu/databases/IO/table_display.asp?IO_ID=304"/>
    <hyperlink ref="C61" r:id="rId77" display="https://www.gtap.agecon.purdue.edu/databases/IO/table_display.asp?IO_ID=204"/>
    <hyperlink ref="C5" r:id="rId78" display="https://www.gtap.agecon.purdue.edu/databases/IO/table_display.asp?IO_ID=242"/>
    <hyperlink ref="C8" r:id="rId79" display="https://www.gtap.agecon.purdue.edu/databases/IO/table_display.asp?IO_ID=243"/>
    <hyperlink ref="C41" r:id="rId80" display="https://www.gtap.agecon.purdue.edu/databases/IO/table_display.asp?IO_ID=269"/>
    <hyperlink ref="C14" r:id="rId81" display="https://www.gtap.agecon.purdue.edu/databases/IO/table_display.asp?IO_ID=434"/>
    <hyperlink ref="C53" r:id="rId82" display="https://www.gtap.agecon.purdue.edu/databases/IO/table_display.asp?IO_ID=245"/>
    <hyperlink ref="C54" r:id="rId83" display="https://www.gtap.agecon.purdue.edu/databases/IO/table_display.asp?IO_ID=439"/>
    <hyperlink ref="C57" r:id="rId84" display="https://www.gtap.agecon.purdue.edu/databases/IO/table_display.asp?IO_ID=487"/>
    <hyperlink ref="C64" r:id="rId85" display="https://www.gtap.agecon.purdue.edu/databases/IO/table_display.asp?IO_ID=407"/>
    <hyperlink ref="C86" r:id="rId86" display="https://www.gtap.agecon.purdue.edu/databases/IO/table_display.asp?IO_ID=435"/>
    <hyperlink ref="C95" r:id="rId87" display="https://www.gtap.agecon.purdue.edu/databases/IO/table_display.asp?IO_ID=436"/>
    <hyperlink ref="C99" r:id="rId88" display="https://www.gtap.agecon.purdue.edu/databases/IO/table_display.asp?IO_ID=429"/>
    <hyperlink ref="C110" r:id="rId89" display="https://www.gtap.agecon.purdue.edu/databases/IO/table_display.asp?IO_ID=480"/>
    <hyperlink ref="C3" r:id="rId90" display="https://www.gtap.agecon.purdue.edu/databases/IO/table_display.asp?IO_ID=418"/>
    <hyperlink ref="C34" r:id="rId91" display="https://www.gtap.agecon.purdue.edu/databases/IO/table_display.asp?IO_ID=101"/>
    <hyperlink ref="C70" r:id="rId92" display="https://www.gtap.agecon.purdue.edu/databases/IO/table_display.asp?IO_ID=312"/>
    <hyperlink ref="C109" r:id="rId93" display="https://www.gtap.agecon.purdue.edu/databases/IO/table_display.asp?IO_ID=180"/>
    <hyperlink ref="C10" r:id="rId94" display="https://www.gtap.agecon.purdue.edu/databases/IO/table_display.asp?IO_ID=474"/>
    <hyperlink ref="C11" r:id="rId95" display="https://www.gtap.agecon.purdue.edu/databases/IO/table_display.asp?IO_ID=451"/>
    <hyperlink ref="C25" r:id="rId96" display="https://www.gtap.agecon.purdue.edu/databases/IO/table_display.asp?IO_ID=258"/>
    <hyperlink ref="C24" r:id="rId97" display="https://www.gtap.agecon.purdue.edu/databases/IO/table_display.asp?IO_ID=263"/>
    <hyperlink ref="C42" r:id="rId98" display="https://www.gtap.agecon.purdue.edu/databases/IO/table_display.asp?IO_ID=260"/>
    <hyperlink ref="C43" r:id="rId99" display="https://www.gtap.agecon.purdue.edu/databases/IO/table_display.asp?IO_ID=464"/>
    <hyperlink ref="C80" r:id="rId100" display="https://www.gtap.agecon.purdue.edu/databases/IO/table_display.asp?IO_ID=468"/>
    <hyperlink ref="C100" r:id="rId101" display="https://www.gtap.agecon.purdue.edu/databases/IO/table_display.asp?IO_ID=476"/>
    <hyperlink ref="C106" r:id="rId102" display="https://www.gtap.agecon.purdue.edu/databases/IO/table_display.asp?IO_ID=461"/>
    <hyperlink ref="C37" r:id="rId103" display="https://www.gtap.agecon.purdue.edu/databases/IO/table_display.asp?IO_ID=449"/>
    <hyperlink ref="C60" r:id="rId104" display="https://www.gtap.agecon.purdue.edu/databases/IO/table_display.asp?IO_ID=259"/>
    <hyperlink ref="C71" r:id="rId105" display="https://www.gtap.agecon.purdue.edu/databases/IO/table_display.asp?IO_ID=189"/>
    <hyperlink ref="C77" r:id="rId106" display="https://www.gtap.agecon.purdue.edu/databases/IO/table_display.asp?IO_ID=456"/>
    <hyperlink ref="C76" r:id="rId107" display="https://www.gtap.agecon.purdue.edu/databases/IO/table_display.asp?IO_ID=184"/>
    <hyperlink ref="C75" r:id="rId108" display="https://www.gtap.agecon.purdue.edu/databases/IO/table_display.asp?IO_ID=463"/>
    <hyperlink ref="C98" r:id="rId109" display="https://www.gtap.agecon.purdue.edu/databases/IO/table_display.asp?IO_ID=471"/>
    <hyperlink ref="C112" r:id="rId110" display="https://www.gtap.agecon.purdue.edu/databases/IO/table_display.asp?IO_ID=467"/>
    <hyperlink ref="C113" r:id="rId111" display="https://www.gtap.agecon.purdue.edu/databases/IO/table_display.asp?IO_ID=446"/>
    <hyperlink ref="C140" r:id="rId112" display="https://www.gtap.agecon.purdue.edu/databases/IO/table_display.asp?IO_ID=462"/>
    <hyperlink ref="C141" r:id="rId113" display="https://www.gtap.agecon.purdue.edu/databases/IO/table_display.asp?IO_ID=448"/>
    <hyperlink ref="C19" r:id="rId114" display="https://www.gtap.agecon.purdue.edu/databases/IO/table_display.asp?IO_ID=181"/>
    <hyperlink ref="C79" r:id="rId115" display="https://www.gtap.agecon.purdue.edu/databases/IO/table_display.asp?IO_ID=447"/>
    <hyperlink ref="C139" r:id="rId116" display="https://www.gtap.agecon.purdue.edu/databases/IO/table_display.asp?IO_ID=315"/>
  </hyperlinks>
  <pageMargins left="0.7" right="0.7" top="0.5" bottom="0.5" header="0.3" footer="0.3"/>
  <pageSetup orientation="portrait" r:id="rId117"/>
  <drawing r:id="rId1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7"/>
  <sheetViews>
    <sheetView tabSelected="1" topLeftCell="A52" workbookViewId="0">
      <selection activeCell="G31" sqref="G31"/>
    </sheetView>
  </sheetViews>
  <sheetFormatPr defaultRowHeight="15" x14ac:dyDescent="0.25"/>
  <cols>
    <col min="1" max="1" width="34.140625" customWidth="1"/>
  </cols>
  <sheetData>
    <row r="1" spans="1:20" x14ac:dyDescent="0.25">
      <c r="B1" s="28"/>
      <c r="C1" s="31"/>
      <c r="D1" s="34"/>
      <c r="E1" s="34"/>
      <c r="F1" s="34"/>
      <c r="G1" s="8"/>
    </row>
    <row r="3" spans="1:20" ht="15.75" x14ac:dyDescent="0.25">
      <c r="A3" s="27" t="s">
        <v>416</v>
      </c>
      <c r="B3" s="29">
        <v>2011</v>
      </c>
      <c r="C3" s="32">
        <v>2011</v>
      </c>
      <c r="D3" s="35">
        <v>2011</v>
      </c>
      <c r="E3" s="35">
        <v>2011</v>
      </c>
      <c r="F3" s="35">
        <v>2011</v>
      </c>
      <c r="G3" s="9"/>
      <c r="I3" t="s">
        <v>525</v>
      </c>
    </row>
    <row r="4" spans="1:20" x14ac:dyDescent="0.25">
      <c r="A4" s="27"/>
      <c r="B4" s="28"/>
      <c r="C4" s="31"/>
      <c r="D4" s="34"/>
      <c r="E4" s="34"/>
      <c r="F4" s="34"/>
      <c r="G4" s="8"/>
      <c r="I4" t="s">
        <v>522</v>
      </c>
      <c r="J4" t="s">
        <v>518</v>
      </c>
      <c r="K4" t="s">
        <v>519</v>
      </c>
      <c r="L4" t="s">
        <v>521</v>
      </c>
      <c r="M4" t="s">
        <v>520</v>
      </c>
      <c r="P4" t="s">
        <v>522</v>
      </c>
      <c r="Q4" t="s">
        <v>518</v>
      </c>
      <c r="R4" t="s">
        <v>519</v>
      </c>
      <c r="S4" t="s">
        <v>521</v>
      </c>
      <c r="T4" t="s">
        <v>520</v>
      </c>
    </row>
    <row r="5" spans="1:20" x14ac:dyDescent="0.25">
      <c r="A5" s="7" t="s">
        <v>417</v>
      </c>
      <c r="B5" s="30">
        <v>5007.8877300000004</v>
      </c>
      <c r="C5" s="33">
        <v>3154.4609999999998</v>
      </c>
      <c r="D5" s="36">
        <v>727.18700000000001</v>
      </c>
      <c r="E5" s="36">
        <v>244.92473000000001</v>
      </c>
      <c r="F5" s="36">
        <v>887.83500000000004</v>
      </c>
      <c r="G5" s="10"/>
      <c r="H5" t="s">
        <v>403</v>
      </c>
      <c r="I5">
        <f>SUM(B6,B8,B10)*1000</f>
        <v>1036</v>
      </c>
      <c r="J5">
        <f t="shared" ref="J5:M5" si="0">SUM(C6,C8,C10)*1000</f>
        <v>1036</v>
      </c>
      <c r="K5">
        <f t="shared" si="0"/>
        <v>0</v>
      </c>
      <c r="L5">
        <f t="shared" si="0"/>
        <v>0</v>
      </c>
      <c r="M5">
        <f t="shared" si="0"/>
        <v>0</v>
      </c>
      <c r="O5" t="s">
        <v>403</v>
      </c>
      <c r="P5">
        <f t="shared" ref="P5:S9" si="1">I5/I$10</f>
        <v>3.3262986611647886E-2</v>
      </c>
      <c r="Q5">
        <f t="shared" si="1"/>
        <v>3.5676159647370774E-2</v>
      </c>
      <c r="R5">
        <f t="shared" si="1"/>
        <v>0</v>
      </c>
      <c r="S5">
        <f t="shared" si="1"/>
        <v>0</v>
      </c>
    </row>
    <row r="6" spans="1:20" x14ac:dyDescent="0.25">
      <c r="A6" s="7" t="s">
        <v>418</v>
      </c>
      <c r="B6" s="30">
        <v>0.67400000000000004</v>
      </c>
      <c r="C6" s="33">
        <v>0.67400000000000004</v>
      </c>
      <c r="D6" s="36">
        <v>0</v>
      </c>
      <c r="E6" s="36">
        <v>0</v>
      </c>
      <c r="F6" s="36">
        <v>0</v>
      </c>
      <c r="G6" s="10"/>
      <c r="H6" t="s">
        <v>405</v>
      </c>
      <c r="I6">
        <f>B19*1000</f>
        <v>452.23</v>
      </c>
      <c r="J6">
        <f t="shared" ref="J6:M6" si="2">C19*1000</f>
        <v>7</v>
      </c>
      <c r="K6">
        <f t="shared" si="2"/>
        <v>245</v>
      </c>
      <c r="L6">
        <f t="shared" si="2"/>
        <v>200.23</v>
      </c>
      <c r="M6">
        <f t="shared" si="2"/>
        <v>0</v>
      </c>
      <c r="O6" t="s">
        <v>405</v>
      </c>
      <c r="P6">
        <f t="shared" si="1"/>
        <v>1.4519807370063248E-2</v>
      </c>
      <c r="Q6">
        <f t="shared" si="1"/>
        <v>2.4105513275250525E-4</v>
      </c>
      <c r="R6">
        <f t="shared" si="1"/>
        <v>0.13580931263858093</v>
      </c>
      <c r="S6">
        <f t="shared" si="1"/>
        <v>0.66141446173157592</v>
      </c>
    </row>
    <row r="7" spans="1:20" x14ac:dyDescent="0.25">
      <c r="A7" s="7" t="s">
        <v>164</v>
      </c>
      <c r="B7" s="30">
        <v>626.60599999999999</v>
      </c>
      <c r="C7" s="33">
        <v>140.101</v>
      </c>
      <c r="D7" s="36">
        <v>371.92899999999997</v>
      </c>
      <c r="E7" s="36">
        <v>26.356999999999999</v>
      </c>
      <c r="F7" s="36">
        <v>88.317999999999998</v>
      </c>
      <c r="G7" s="10"/>
      <c r="H7" t="s">
        <v>404</v>
      </c>
      <c r="I7">
        <f>SUM(B31,B32,B36,B51)*1000</f>
        <v>3182.0000000000005</v>
      </c>
      <c r="J7">
        <f t="shared" ref="J7:M7" si="3">SUM(C31,C32,C36,C51)*1000</f>
        <v>1819.9999999999998</v>
      </c>
      <c r="K7">
        <f t="shared" si="3"/>
        <v>1350</v>
      </c>
      <c r="L7">
        <f t="shared" si="3"/>
        <v>12</v>
      </c>
      <c r="M7">
        <f t="shared" si="3"/>
        <v>0</v>
      </c>
      <c r="O7" t="s">
        <v>404</v>
      </c>
      <c r="P7">
        <f t="shared" si="1"/>
        <v>0.10216488745006139</v>
      </c>
      <c r="Q7">
        <f t="shared" si="1"/>
        <v>6.2674334515651353E-2</v>
      </c>
      <c r="R7">
        <f t="shared" si="1"/>
        <v>0.74833702882483366</v>
      </c>
      <c r="S7">
        <f t="shared" si="1"/>
        <v>3.9639282528986221E-2</v>
      </c>
    </row>
    <row r="8" spans="1:20" x14ac:dyDescent="0.25">
      <c r="A8" s="7" t="s">
        <v>419</v>
      </c>
      <c r="B8" s="30">
        <v>0.32</v>
      </c>
      <c r="C8" s="33">
        <v>0.32</v>
      </c>
      <c r="D8" s="36">
        <v>0</v>
      </c>
      <c r="E8" s="36">
        <v>0</v>
      </c>
      <c r="F8" s="36">
        <v>0</v>
      </c>
      <c r="G8" s="10"/>
      <c r="H8" t="s">
        <v>393</v>
      </c>
      <c r="I8">
        <f>SUM(B14,B16,B18,B17,B22,B27,B33,B41,B48,B49,B50,B53,B56,B57)*1000</f>
        <v>6460.4999999999991</v>
      </c>
      <c r="J8">
        <f t="shared" ref="J8:M8" si="4">SUM(C14,C16,C18,C17,C22,C27,C33,C41,C48,C49,C50,C53,C56,C57)*1000</f>
        <v>6310</v>
      </c>
      <c r="K8">
        <f t="shared" si="4"/>
        <v>60.000000000000007</v>
      </c>
      <c r="L8">
        <f t="shared" si="4"/>
        <v>90.5</v>
      </c>
      <c r="M8">
        <f t="shared" si="4"/>
        <v>0</v>
      </c>
      <c r="O8" t="s">
        <v>393</v>
      </c>
      <c r="P8">
        <f t="shared" si="1"/>
        <v>0.20742811293875593</v>
      </c>
      <c r="Q8">
        <f t="shared" si="1"/>
        <v>0.21729398395261545</v>
      </c>
      <c r="R8">
        <f t="shared" si="1"/>
        <v>3.3259423503325947E-2</v>
      </c>
      <c r="S8">
        <f t="shared" si="1"/>
        <v>0.29894625573943778</v>
      </c>
    </row>
    <row r="9" spans="1:20" x14ac:dyDescent="0.25">
      <c r="A9" s="7" t="s">
        <v>178</v>
      </c>
      <c r="B9" s="30">
        <v>280.10599999999999</v>
      </c>
      <c r="C9" s="33">
        <v>224.45699999999999</v>
      </c>
      <c r="D9" s="36">
        <v>35.902999999999999</v>
      </c>
      <c r="E9" s="36">
        <v>10.433</v>
      </c>
      <c r="F9" s="36">
        <v>9.3130000000000006</v>
      </c>
      <c r="G9" s="10"/>
      <c r="H9" t="s">
        <v>410</v>
      </c>
      <c r="I9">
        <f>B47*1000</f>
        <v>20015</v>
      </c>
      <c r="J9">
        <f t="shared" ref="J9:M9" si="5">C47*1000</f>
        <v>19866</v>
      </c>
      <c r="K9">
        <f t="shared" si="5"/>
        <v>149</v>
      </c>
      <c r="L9">
        <f t="shared" si="5"/>
        <v>0</v>
      </c>
      <c r="M9">
        <f t="shared" si="5"/>
        <v>0</v>
      </c>
      <c r="O9" t="s">
        <v>410</v>
      </c>
      <c r="P9">
        <f t="shared" si="1"/>
        <v>0.64262420562947153</v>
      </c>
      <c r="Q9">
        <f t="shared" si="1"/>
        <v>0.68411446675160992</v>
      </c>
      <c r="R9">
        <f t="shared" si="1"/>
        <v>8.2594235033259425E-2</v>
      </c>
      <c r="S9">
        <f t="shared" si="1"/>
        <v>0</v>
      </c>
    </row>
    <row r="10" spans="1:20" x14ac:dyDescent="0.25">
      <c r="A10" s="7" t="s">
        <v>420</v>
      </c>
      <c r="B10" s="30">
        <v>4.2000000000000003E-2</v>
      </c>
      <c r="C10" s="33">
        <v>4.2000000000000003E-2</v>
      </c>
      <c r="D10" s="36">
        <v>0</v>
      </c>
      <c r="E10" s="36">
        <v>0</v>
      </c>
      <c r="F10" s="36">
        <v>0</v>
      </c>
      <c r="G10" s="10"/>
      <c r="I10">
        <f>SUM(I5:I9)</f>
        <v>31145.73</v>
      </c>
      <c r="J10">
        <f t="shared" ref="J10:N10" si="6">SUM(J5:J9)</f>
        <v>29039</v>
      </c>
      <c r="K10">
        <f t="shared" si="6"/>
        <v>1804</v>
      </c>
      <c r="L10">
        <f t="shared" si="6"/>
        <v>302.73</v>
      </c>
      <c r="M10">
        <f t="shared" si="6"/>
        <v>0</v>
      </c>
      <c r="N10">
        <f t="shared" si="6"/>
        <v>0</v>
      </c>
    </row>
    <row r="11" spans="1:20" x14ac:dyDescent="0.25">
      <c r="A11" s="7" t="s">
        <v>190</v>
      </c>
      <c r="B11" s="30">
        <v>4100.1397299999999</v>
      </c>
      <c r="C11" s="33">
        <v>2788.8670000000002</v>
      </c>
      <c r="D11" s="36">
        <v>319.35500000000002</v>
      </c>
      <c r="E11" s="36">
        <v>208.13472999999999</v>
      </c>
      <c r="F11" s="36">
        <v>790.20399999999995</v>
      </c>
      <c r="G11" s="10"/>
    </row>
    <row r="12" spans="1:20" x14ac:dyDescent="0.25">
      <c r="A12" s="7" t="s">
        <v>421</v>
      </c>
      <c r="B12" s="30">
        <v>1147.5357899999999</v>
      </c>
      <c r="C12" s="33">
        <v>344.68</v>
      </c>
      <c r="D12" s="36">
        <v>729.67499999999995</v>
      </c>
      <c r="E12" s="36">
        <v>52.715789999999998</v>
      </c>
      <c r="F12" s="36">
        <v>20.689</v>
      </c>
      <c r="G12" s="10"/>
      <c r="I12" t="s">
        <v>526</v>
      </c>
    </row>
    <row r="13" spans="1:20" x14ac:dyDescent="0.25">
      <c r="A13" s="7" t="s">
        <v>422</v>
      </c>
      <c r="B13" s="30">
        <v>4.0000000000000001E-3</v>
      </c>
      <c r="C13" s="33">
        <v>0</v>
      </c>
      <c r="D13" s="36">
        <v>0</v>
      </c>
      <c r="E13" s="36">
        <v>4.0000000000000001E-3</v>
      </c>
      <c r="F13" s="36">
        <v>0</v>
      </c>
      <c r="G13" s="10"/>
      <c r="I13" t="s">
        <v>522</v>
      </c>
      <c r="J13" t="s">
        <v>518</v>
      </c>
      <c r="K13" t="s">
        <v>519</v>
      </c>
      <c r="L13" t="s">
        <v>521</v>
      </c>
      <c r="M13" t="s">
        <v>520</v>
      </c>
      <c r="P13" t="s">
        <v>522</v>
      </c>
      <c r="Q13" t="s">
        <v>518</v>
      </c>
      <c r="R13" t="s">
        <v>519</v>
      </c>
      <c r="S13" t="s">
        <v>521</v>
      </c>
      <c r="T13" t="s">
        <v>520</v>
      </c>
    </row>
    <row r="14" spans="1:20" x14ac:dyDescent="0.25">
      <c r="A14" s="7" t="s">
        <v>423</v>
      </c>
      <c r="B14" s="30">
        <v>0.31</v>
      </c>
      <c r="C14" s="33">
        <v>0.31</v>
      </c>
      <c r="D14" s="36">
        <v>0</v>
      </c>
      <c r="E14" s="36">
        <v>0</v>
      </c>
      <c r="F14" s="36">
        <v>0</v>
      </c>
      <c r="G14" s="10"/>
      <c r="H14" t="s">
        <v>406</v>
      </c>
      <c r="I14">
        <f>SUM(B141,B154,B157,B160,B164,B165,B170,B174,B178)*1000</f>
        <v>3235.0000000000005</v>
      </c>
      <c r="J14">
        <f>SUM(C141,C154,C157,C160,C164,C165,C170,C174,C178)*1000</f>
        <v>2298</v>
      </c>
      <c r="K14">
        <f>SUM(D141,D154,D157,D160,D164,D165,D170,D174,D178)*1000</f>
        <v>929.99999999999989</v>
      </c>
      <c r="L14">
        <f>SUM(E141,E154,E157,E160,E164,E165,E170,E174,E178)*1000</f>
        <v>7</v>
      </c>
      <c r="M14">
        <f>SUM(F141,F154,F157,F160,F164,F165,F170,F174,F178)*1000</f>
        <v>0</v>
      </c>
      <c r="O14" t="s">
        <v>406</v>
      </c>
      <c r="P14">
        <f>I14/I$25</f>
        <v>0.20014861111712623</v>
      </c>
      <c r="Q14">
        <f t="shared" ref="Q14:S24" si="7">J14/J$25</f>
        <v>0.25911088209327315</v>
      </c>
      <c r="R14">
        <f t="shared" si="7"/>
        <v>0.13955582232893154</v>
      </c>
      <c r="S14">
        <f t="shared" si="7"/>
        <v>1.1107584893684543E-2</v>
      </c>
    </row>
    <row r="15" spans="1:20" x14ac:dyDescent="0.25">
      <c r="A15" s="7" t="s">
        <v>8</v>
      </c>
      <c r="B15" s="30">
        <v>123.56</v>
      </c>
      <c r="C15" s="33">
        <v>84.099000000000004</v>
      </c>
      <c r="D15" s="36">
        <v>31.248000000000001</v>
      </c>
      <c r="E15" s="36">
        <v>2.5430000000000001</v>
      </c>
      <c r="F15" s="36">
        <v>5.8940000000000001</v>
      </c>
      <c r="G15" s="10"/>
      <c r="H15" t="s">
        <v>392</v>
      </c>
      <c r="I15">
        <f>SUM(B142,B143,B150,B175)*1000</f>
        <v>532</v>
      </c>
      <c r="J15">
        <f>SUM(C142,C143,C150,C175)*1000</f>
        <v>365</v>
      </c>
      <c r="K15">
        <f>SUM(D142,D143,D150,D175)*1000</f>
        <v>167</v>
      </c>
      <c r="L15">
        <f>SUM(E142,E143,E150,E175)*1000</f>
        <v>0</v>
      </c>
      <c r="M15">
        <f>SUM(F142,F143,F150,F175)*1000</f>
        <v>0</v>
      </c>
      <c r="O15" t="s">
        <v>392</v>
      </c>
      <c r="P15">
        <f t="shared" ref="P15:P24" si="8">I15/I$25</f>
        <v>3.291470204460932E-2</v>
      </c>
      <c r="Q15">
        <f t="shared" si="7"/>
        <v>4.1155557860767925E-2</v>
      </c>
      <c r="R15">
        <f t="shared" si="7"/>
        <v>2.5060024009603842E-2</v>
      </c>
      <c r="S15">
        <f t="shared" si="7"/>
        <v>0</v>
      </c>
    </row>
    <row r="16" spans="1:20" x14ac:dyDescent="0.25">
      <c r="A16" s="7" t="s">
        <v>424</v>
      </c>
      <c r="B16" s="30">
        <v>0.98</v>
      </c>
      <c r="C16" s="33">
        <v>0.89</v>
      </c>
      <c r="D16" s="36">
        <v>0</v>
      </c>
      <c r="E16" s="36">
        <v>0.09</v>
      </c>
      <c r="F16" s="36">
        <v>0</v>
      </c>
      <c r="G16" s="10"/>
      <c r="H16" t="s">
        <v>411</v>
      </c>
      <c r="I16">
        <f>B138*1000</f>
        <v>502</v>
      </c>
      <c r="J16">
        <f>C138*1000</f>
        <v>421</v>
      </c>
      <c r="K16">
        <f>D138*1000</f>
        <v>81</v>
      </c>
      <c r="L16">
        <f>E138*1000</f>
        <v>0</v>
      </c>
      <c r="M16">
        <f>F138*1000</f>
        <v>0</v>
      </c>
      <c r="O16" t="s">
        <v>411</v>
      </c>
      <c r="P16">
        <f t="shared" si="8"/>
        <v>3.1058609824048643E-2</v>
      </c>
      <c r="Q16">
        <f t="shared" si="7"/>
        <v>4.7469835231187113E-2</v>
      </c>
      <c r="R16">
        <f t="shared" si="7"/>
        <v>1.2154861944777912E-2</v>
      </c>
      <c r="S16">
        <f t="shared" si="7"/>
        <v>0</v>
      </c>
    </row>
    <row r="17" spans="1:20" x14ac:dyDescent="0.25">
      <c r="A17" s="7" t="s">
        <v>425</v>
      </c>
      <c r="B17" s="30">
        <v>1.59</v>
      </c>
      <c r="C17" s="33">
        <v>1.59</v>
      </c>
      <c r="D17" s="36">
        <v>0</v>
      </c>
      <c r="E17" s="36">
        <v>0</v>
      </c>
      <c r="F17" s="36">
        <v>0</v>
      </c>
      <c r="G17" s="10"/>
      <c r="H17" t="s">
        <v>412</v>
      </c>
      <c r="I17">
        <f>B156*1000</f>
        <v>950</v>
      </c>
      <c r="J17">
        <f>C156*1000</f>
        <v>430</v>
      </c>
      <c r="K17">
        <f>D156*1000</f>
        <v>520</v>
      </c>
      <c r="L17">
        <f>E156*1000</f>
        <v>0</v>
      </c>
      <c r="M17">
        <f>F156*1000</f>
        <v>0</v>
      </c>
      <c r="O17" t="s">
        <v>412</v>
      </c>
      <c r="P17">
        <f t="shared" si="8"/>
        <v>5.8776253651088066E-2</v>
      </c>
      <c r="Q17">
        <f t="shared" si="7"/>
        <v>4.8484629808575909E-2</v>
      </c>
      <c r="R17">
        <f t="shared" si="7"/>
        <v>7.8031212484993992E-2</v>
      </c>
      <c r="S17">
        <f t="shared" si="7"/>
        <v>0</v>
      </c>
    </row>
    <row r="18" spans="1:20" x14ac:dyDescent="0.25">
      <c r="A18" s="7" t="s">
        <v>426</v>
      </c>
      <c r="B18" s="30">
        <v>1.002</v>
      </c>
      <c r="C18" s="33">
        <v>1.002</v>
      </c>
      <c r="D18" s="36">
        <v>0</v>
      </c>
      <c r="E18" s="36">
        <v>0</v>
      </c>
      <c r="F18" s="36">
        <v>0</v>
      </c>
      <c r="G18" s="10"/>
      <c r="H18" t="s">
        <v>413</v>
      </c>
      <c r="I18">
        <f>B163*1000</f>
        <v>2074</v>
      </c>
      <c r="J18">
        <f>C163*1000</f>
        <v>265</v>
      </c>
      <c r="K18">
        <f>D163*1000</f>
        <v>1809</v>
      </c>
      <c r="L18">
        <f>E163*1000</f>
        <v>0</v>
      </c>
      <c r="M18">
        <f>F163*1000</f>
        <v>0</v>
      </c>
      <c r="O18" t="s">
        <v>413</v>
      </c>
      <c r="P18">
        <f t="shared" si="8"/>
        <v>0.12831784218142805</v>
      </c>
      <c r="Q18">
        <f t="shared" si="7"/>
        <v>2.9880062556447946E-2</v>
      </c>
      <c r="R18">
        <f t="shared" si="7"/>
        <v>0.27145858343337337</v>
      </c>
      <c r="S18">
        <f t="shared" si="7"/>
        <v>0</v>
      </c>
    </row>
    <row r="19" spans="1:20" x14ac:dyDescent="0.25">
      <c r="A19" s="7" t="s">
        <v>427</v>
      </c>
      <c r="B19" s="30">
        <v>0.45223000000000002</v>
      </c>
      <c r="C19" s="33">
        <v>7.0000000000000001E-3</v>
      </c>
      <c r="D19" s="36">
        <v>0.245</v>
      </c>
      <c r="E19" s="36">
        <v>0.20022999999999999</v>
      </c>
      <c r="F19" s="36">
        <v>0</v>
      </c>
      <c r="G19" s="10"/>
      <c r="H19" t="s">
        <v>415</v>
      </c>
      <c r="I19">
        <f>B166*1000</f>
        <v>2625.79</v>
      </c>
      <c r="J19">
        <f>C166*1000</f>
        <v>2047.79</v>
      </c>
      <c r="K19">
        <f>D166*1000</f>
        <v>55</v>
      </c>
      <c r="L19">
        <f>E166*1000</f>
        <v>523</v>
      </c>
      <c r="M19">
        <f>F166*1000</f>
        <v>0</v>
      </c>
      <c r="O19" t="s">
        <v>415</v>
      </c>
      <c r="P19">
        <f t="shared" si="8"/>
        <v>0.16245694639420055</v>
      </c>
      <c r="Q19">
        <f t="shared" si="7"/>
        <v>0.2308984652923341</v>
      </c>
      <c r="R19">
        <f t="shared" si="7"/>
        <v>8.253301320528211E-3</v>
      </c>
      <c r="S19">
        <f t="shared" si="7"/>
        <v>0.82989527134243091</v>
      </c>
    </row>
    <row r="20" spans="1:20" x14ac:dyDescent="0.25">
      <c r="A20" s="7" t="s">
        <v>15</v>
      </c>
      <c r="B20" s="30">
        <v>6.8179999999999996</v>
      </c>
      <c r="C20" s="33">
        <v>4.3339999999999996</v>
      </c>
      <c r="D20" s="36">
        <v>2.3239999999999998</v>
      </c>
      <c r="E20" s="36">
        <v>0.16</v>
      </c>
      <c r="F20" s="36">
        <v>0</v>
      </c>
      <c r="G20" s="10"/>
      <c r="H20" t="s">
        <v>414</v>
      </c>
      <c r="I20">
        <f>B173*1000</f>
        <v>300.20000000000005</v>
      </c>
      <c r="J20">
        <f>C173*1000</f>
        <v>170</v>
      </c>
      <c r="K20">
        <f>D173*1000</f>
        <v>130</v>
      </c>
      <c r="L20">
        <f>E173*1000</f>
        <v>0.2</v>
      </c>
      <c r="M20">
        <f>F173*1000</f>
        <v>0</v>
      </c>
      <c r="O20" t="s">
        <v>414</v>
      </c>
      <c r="P20">
        <f t="shared" si="8"/>
        <v>1.8573296153743833E-2</v>
      </c>
      <c r="Q20">
        <f t="shared" si="7"/>
        <v>1.9168342017343964E-2</v>
      </c>
      <c r="R20">
        <f t="shared" si="7"/>
        <v>1.9507803121248498E-2</v>
      </c>
      <c r="S20">
        <f t="shared" si="7"/>
        <v>3.1735956839098697E-4</v>
      </c>
    </row>
    <row r="21" spans="1:20" x14ac:dyDescent="0.25">
      <c r="A21" s="7" t="s">
        <v>18</v>
      </c>
      <c r="B21" s="30">
        <v>530.39020000000005</v>
      </c>
      <c r="C21" s="33">
        <v>56.545000000000002</v>
      </c>
      <c r="D21" s="36">
        <v>424.05</v>
      </c>
      <c r="E21" s="36">
        <v>35.0002</v>
      </c>
      <c r="F21" s="36">
        <v>14.795</v>
      </c>
      <c r="G21" s="10"/>
      <c r="H21" t="s">
        <v>407</v>
      </c>
      <c r="I21">
        <f>SUM(B159,B182)*1000</f>
        <v>1045</v>
      </c>
      <c r="J21">
        <f>SUM(C159,C182)*1000</f>
        <v>265</v>
      </c>
      <c r="K21">
        <f>SUM(D159,D182)*1000</f>
        <v>780</v>
      </c>
      <c r="L21">
        <f>SUM(E159,E182)*1000</f>
        <v>0</v>
      </c>
      <c r="M21">
        <f>SUM(F159,F182)*1000</f>
        <v>0</v>
      </c>
      <c r="O21" t="s">
        <v>407</v>
      </c>
      <c r="P21">
        <f t="shared" si="8"/>
        <v>6.4653879016196875E-2</v>
      </c>
      <c r="Q21">
        <f t="shared" si="7"/>
        <v>2.9880062556447946E-2</v>
      </c>
      <c r="R21">
        <f t="shared" si="7"/>
        <v>0.11704681872749099</v>
      </c>
      <c r="S21">
        <f t="shared" si="7"/>
        <v>0</v>
      </c>
    </row>
    <row r="22" spans="1:20" x14ac:dyDescent="0.25">
      <c r="A22" s="7" t="s">
        <v>428</v>
      </c>
      <c r="B22" s="30">
        <v>0.59399999999999997</v>
      </c>
      <c r="C22" s="33">
        <v>0.59399999999999997</v>
      </c>
      <c r="D22" s="36">
        <v>0</v>
      </c>
      <c r="E22" s="36">
        <v>0</v>
      </c>
      <c r="F22" s="36">
        <v>0</v>
      </c>
      <c r="G22" s="10"/>
      <c r="H22" t="s">
        <v>394</v>
      </c>
      <c r="I22">
        <f>SUM(B139,B144,B148,B177,B179)*1000</f>
        <v>1139</v>
      </c>
      <c r="J22">
        <f>SUM(C139,C144,C148,C177,C179)*1000</f>
        <v>984</v>
      </c>
      <c r="K22">
        <f>SUM(D139,D144,D148,D177,D179)*1000</f>
        <v>155</v>
      </c>
      <c r="L22">
        <f>SUM(E139,E144,E148,E177,E179)*1000</f>
        <v>0</v>
      </c>
      <c r="M22">
        <f>SUM(F139,F144,F148,F177,F179)*1000</f>
        <v>0</v>
      </c>
      <c r="O22" t="s">
        <v>394</v>
      </c>
      <c r="P22">
        <f t="shared" si="8"/>
        <v>7.0469634640620324E-2</v>
      </c>
      <c r="Q22">
        <f t="shared" si="7"/>
        <v>0.1109508737945086</v>
      </c>
      <c r="R22">
        <f t="shared" si="7"/>
        <v>2.3259303721488597E-2</v>
      </c>
      <c r="S22">
        <f t="shared" si="7"/>
        <v>0</v>
      </c>
    </row>
    <row r="23" spans="1:20" x14ac:dyDescent="0.25">
      <c r="A23" s="7" t="s">
        <v>23</v>
      </c>
      <c r="B23" s="30">
        <v>61.847999999999999</v>
      </c>
      <c r="C23" s="33">
        <v>37.311</v>
      </c>
      <c r="D23" s="36">
        <v>20.798999999999999</v>
      </c>
      <c r="E23" s="36">
        <v>3.738</v>
      </c>
      <c r="F23" s="36">
        <v>0</v>
      </c>
      <c r="G23" s="10"/>
      <c r="H23" t="s">
        <v>536</v>
      </c>
      <c r="I23">
        <f>B162*1000</f>
        <v>1267</v>
      </c>
      <c r="J23">
        <f t="shared" ref="J23:M23" si="9">C162*1000</f>
        <v>577</v>
      </c>
      <c r="K23">
        <f t="shared" si="9"/>
        <v>690</v>
      </c>
      <c r="L23">
        <f t="shared" si="9"/>
        <v>0</v>
      </c>
      <c r="M23">
        <f t="shared" si="9"/>
        <v>0</v>
      </c>
      <c r="O23" t="s">
        <v>536</v>
      </c>
      <c r="P23">
        <f t="shared" si="8"/>
        <v>7.8388961448345867E-2</v>
      </c>
      <c r="Q23">
        <f t="shared" si="7"/>
        <v>6.5059607905926284E-2</v>
      </c>
      <c r="R23">
        <f t="shared" si="7"/>
        <v>0.10354141656662665</v>
      </c>
      <c r="S23">
        <f t="shared" si="7"/>
        <v>0</v>
      </c>
    </row>
    <row r="24" spans="1:20" x14ac:dyDescent="0.25">
      <c r="A24" s="7" t="s">
        <v>24</v>
      </c>
      <c r="B24" s="30">
        <v>59.216999999999999</v>
      </c>
      <c r="C24" s="33">
        <v>10.269</v>
      </c>
      <c r="D24" s="36">
        <v>48.389000000000003</v>
      </c>
      <c r="E24" s="36">
        <v>0.55900000000000005</v>
      </c>
      <c r="F24" s="36">
        <v>0</v>
      </c>
      <c r="G24" s="10"/>
      <c r="H24" t="s">
        <v>537</v>
      </c>
      <c r="I24">
        <f>B186*1000</f>
        <v>2493</v>
      </c>
      <c r="J24">
        <f t="shared" ref="J24:M24" si="10">C186*1000</f>
        <v>1046</v>
      </c>
      <c r="K24">
        <f t="shared" si="10"/>
        <v>1347</v>
      </c>
      <c r="L24">
        <f t="shared" si="10"/>
        <v>100</v>
      </c>
      <c r="M24">
        <f t="shared" si="10"/>
        <v>0</v>
      </c>
      <c r="O24" t="s">
        <v>537</v>
      </c>
      <c r="P24">
        <f t="shared" si="8"/>
        <v>0.15424126352859216</v>
      </c>
      <c r="Q24">
        <f t="shared" si="7"/>
        <v>0.11794168088318699</v>
      </c>
      <c r="R24">
        <f t="shared" si="7"/>
        <v>0.20213085234093636</v>
      </c>
      <c r="S24">
        <f t="shared" si="7"/>
        <v>0.15867978419549347</v>
      </c>
    </row>
    <row r="25" spans="1:20" x14ac:dyDescent="0.25">
      <c r="A25" s="7" t="s">
        <v>25</v>
      </c>
      <c r="B25" s="30">
        <v>9.6950000000000003</v>
      </c>
      <c r="C25" s="33">
        <v>0.81100000000000005</v>
      </c>
      <c r="D25" s="36">
        <v>7.0640000000000001</v>
      </c>
      <c r="E25" s="36">
        <v>1.82</v>
      </c>
      <c r="F25" s="36">
        <v>0</v>
      </c>
      <c r="G25" s="10"/>
      <c r="I25">
        <f>SUM(I14:I24)</f>
        <v>16162.990000000002</v>
      </c>
      <c r="J25">
        <f t="shared" ref="J25:M25" si="11">SUM(J14:J24)</f>
        <v>8868.7900000000009</v>
      </c>
      <c r="K25">
        <f t="shared" si="11"/>
        <v>6664</v>
      </c>
      <c r="L25">
        <f t="shared" si="11"/>
        <v>630.20000000000005</v>
      </c>
      <c r="M25">
        <f t="shared" si="11"/>
        <v>0</v>
      </c>
    </row>
    <row r="26" spans="1:20" x14ac:dyDescent="0.25">
      <c r="A26" s="7" t="s">
        <v>27</v>
      </c>
      <c r="B26" s="30">
        <v>16.7441</v>
      </c>
      <c r="C26" s="33">
        <v>16.155999999999999</v>
      </c>
      <c r="D26" s="36">
        <v>9.8000000000000004E-2</v>
      </c>
      <c r="E26" s="36">
        <v>0.49009999999999998</v>
      </c>
      <c r="F26" s="36">
        <v>0</v>
      </c>
      <c r="G26" s="10"/>
      <c r="T26" t="s">
        <v>520</v>
      </c>
    </row>
    <row r="27" spans="1:20" x14ac:dyDescent="0.25">
      <c r="A27" s="7" t="s">
        <v>429</v>
      </c>
      <c r="B27" s="30">
        <v>9.7500000000000003E-2</v>
      </c>
      <c r="C27" s="33">
        <v>6.2E-2</v>
      </c>
      <c r="D27" s="36">
        <v>3.5000000000000003E-2</v>
      </c>
      <c r="E27" s="36">
        <v>5.0000000000000001E-4</v>
      </c>
      <c r="F27" s="36">
        <v>0</v>
      </c>
      <c r="G27" s="10"/>
      <c r="I27" t="s">
        <v>531</v>
      </c>
    </row>
    <row r="28" spans="1:20" x14ac:dyDescent="0.25">
      <c r="A28" s="7" t="s">
        <v>29</v>
      </c>
      <c r="B28" s="30">
        <v>13.086</v>
      </c>
      <c r="C28" s="33">
        <v>11.43</v>
      </c>
      <c r="D28" s="36">
        <v>1.5309999999999999</v>
      </c>
      <c r="E28" s="36">
        <v>0.125</v>
      </c>
      <c r="F28" s="36">
        <v>0</v>
      </c>
      <c r="G28" s="10"/>
      <c r="I28" t="s">
        <v>522</v>
      </c>
      <c r="J28" t="s">
        <v>518</v>
      </c>
      <c r="K28" t="s">
        <v>519</v>
      </c>
      <c r="L28" t="s">
        <v>521</v>
      </c>
      <c r="M28" t="s">
        <v>520</v>
      </c>
      <c r="P28" t="s">
        <v>522</v>
      </c>
      <c r="Q28" t="s">
        <v>518</v>
      </c>
      <c r="R28" t="s">
        <v>519</v>
      </c>
      <c r="S28" t="s">
        <v>521</v>
      </c>
    </row>
    <row r="29" spans="1:20" x14ac:dyDescent="0.25">
      <c r="A29" s="7" t="s">
        <v>30</v>
      </c>
      <c r="B29" s="30">
        <v>20.090039999999998</v>
      </c>
      <c r="C29" s="33">
        <v>8.5820000000000007</v>
      </c>
      <c r="D29" s="36">
        <v>11.022</v>
      </c>
      <c r="E29" s="36">
        <v>0.48604000000000003</v>
      </c>
      <c r="F29" s="36">
        <v>0</v>
      </c>
      <c r="G29" s="10"/>
      <c r="H29" t="s">
        <v>409</v>
      </c>
      <c r="I29">
        <f>B212*1000</f>
        <v>12242</v>
      </c>
      <c r="J29">
        <f t="shared" ref="J29:M29" si="12">C212*1000</f>
        <v>974</v>
      </c>
      <c r="K29">
        <f t="shared" si="12"/>
        <v>11268</v>
      </c>
      <c r="L29">
        <f t="shared" si="12"/>
        <v>0</v>
      </c>
      <c r="M29">
        <f t="shared" si="12"/>
        <v>0</v>
      </c>
      <c r="O29" t="s">
        <v>409</v>
      </c>
      <c r="P29">
        <f t="shared" ref="P29:S32" si="13">I29/I$33</f>
        <v>0.24044594650598178</v>
      </c>
      <c r="Q29">
        <f t="shared" si="13"/>
        <v>7.1470501907836798E-2</v>
      </c>
      <c r="R29">
        <f t="shared" si="13"/>
        <v>0.30582168543900123</v>
      </c>
      <c r="S29">
        <f t="shared" si="13"/>
        <v>0</v>
      </c>
    </row>
    <row r="30" spans="1:20" x14ac:dyDescent="0.25">
      <c r="A30" s="7" t="s">
        <v>32</v>
      </c>
      <c r="B30" s="30">
        <v>6.0010000000000003</v>
      </c>
      <c r="C30" s="33">
        <v>2.1779999999999999</v>
      </c>
      <c r="D30" s="36">
        <v>2.0059999999999998</v>
      </c>
      <c r="E30" s="36">
        <v>1.8169999999999999</v>
      </c>
      <c r="F30" s="36">
        <v>0</v>
      </c>
      <c r="G30" s="10"/>
      <c r="H30" t="s">
        <v>401</v>
      </c>
      <c r="I30">
        <f>SUM(B192,B200,B201,B202,B203,B210,B218,B223,B225,B227,B233,B234,B232)*1000</f>
        <v>29750.43</v>
      </c>
      <c r="J30">
        <f t="shared" ref="J30:M30" si="14">SUM(C192,C200,C201,C202,C203,C210,C218,C223,C225,C227,C233,C234,C232)*1000</f>
        <v>11303.000000000002</v>
      </c>
      <c r="K30">
        <f t="shared" si="14"/>
        <v>18007</v>
      </c>
      <c r="L30">
        <f t="shared" si="14"/>
        <v>440.43</v>
      </c>
      <c r="M30">
        <f t="shared" si="14"/>
        <v>0</v>
      </c>
      <c r="O30" t="s">
        <v>401</v>
      </c>
      <c r="P30">
        <f t="shared" si="13"/>
        <v>0.58433019933915664</v>
      </c>
      <c r="Q30">
        <f t="shared" si="13"/>
        <v>0.82939536248899326</v>
      </c>
      <c r="R30">
        <f t="shared" si="13"/>
        <v>0.48872302890487174</v>
      </c>
      <c r="S30">
        <f t="shared" si="13"/>
        <v>0.99931931114287653</v>
      </c>
    </row>
    <row r="31" spans="1:20" x14ac:dyDescent="0.25">
      <c r="A31" s="7" t="s">
        <v>430</v>
      </c>
      <c r="B31" s="30">
        <v>1.2E-2</v>
      </c>
      <c r="C31" s="33">
        <v>0.01</v>
      </c>
      <c r="D31" s="36">
        <v>0</v>
      </c>
      <c r="E31" s="36">
        <v>2E-3</v>
      </c>
      <c r="F31" s="36">
        <v>0</v>
      </c>
      <c r="G31" s="10"/>
      <c r="H31" t="s">
        <v>396</v>
      </c>
      <c r="I31">
        <f>B213*1000</f>
        <v>833</v>
      </c>
      <c r="J31">
        <f t="shared" ref="J31:M31" si="15">C213*1000</f>
        <v>833</v>
      </c>
      <c r="K31">
        <f t="shared" si="15"/>
        <v>0</v>
      </c>
      <c r="L31">
        <f t="shared" si="15"/>
        <v>0</v>
      </c>
      <c r="M31">
        <f t="shared" si="15"/>
        <v>0</v>
      </c>
      <c r="O31" t="s">
        <v>396</v>
      </c>
      <c r="P31">
        <f t="shared" si="13"/>
        <v>1.6361009103045485E-2</v>
      </c>
      <c r="Q31">
        <f t="shared" si="13"/>
        <v>6.1124156149104776E-2</v>
      </c>
      <c r="R31">
        <f t="shared" si="13"/>
        <v>0</v>
      </c>
      <c r="S31">
        <f t="shared" si="13"/>
        <v>0</v>
      </c>
    </row>
    <row r="32" spans="1:20" x14ac:dyDescent="0.25">
      <c r="A32" s="7" t="s">
        <v>431</v>
      </c>
      <c r="B32" s="30">
        <v>0.73499999999999999</v>
      </c>
      <c r="C32" s="33">
        <v>7.4999999999999997E-2</v>
      </c>
      <c r="D32" s="36">
        <v>0.65</v>
      </c>
      <c r="E32" s="36">
        <v>0.01</v>
      </c>
      <c r="F32" s="36">
        <v>0</v>
      </c>
      <c r="G32" s="10"/>
      <c r="H32" t="s">
        <v>402</v>
      </c>
      <c r="I32">
        <f>SUM(B191,B195,B215)*1000</f>
        <v>8088.3</v>
      </c>
      <c r="J32">
        <f t="shared" ref="J32:M32" si="16">SUM(C191,C195,C215)*1000</f>
        <v>518</v>
      </c>
      <c r="K32">
        <f t="shared" si="16"/>
        <v>7569.9999999999991</v>
      </c>
      <c r="L32">
        <f t="shared" si="16"/>
        <v>0.30000000000000004</v>
      </c>
      <c r="M32">
        <f t="shared" si="16"/>
        <v>0</v>
      </c>
      <c r="O32" t="s">
        <v>402</v>
      </c>
      <c r="P32">
        <f t="shared" si="13"/>
        <v>0.15886284505181608</v>
      </c>
      <c r="Q32">
        <f t="shared" si="13"/>
        <v>3.8009979454065153E-2</v>
      </c>
      <c r="R32">
        <f t="shared" si="13"/>
        <v>0.205455285656127</v>
      </c>
      <c r="S32">
        <f t="shared" si="13"/>
        <v>6.8068885712340896E-4</v>
      </c>
    </row>
    <row r="33" spans="1:13" x14ac:dyDescent="0.25">
      <c r="A33" s="7" t="s">
        <v>432</v>
      </c>
      <c r="B33" s="30">
        <v>0.19600000000000001</v>
      </c>
      <c r="C33" s="33">
        <v>0.19600000000000001</v>
      </c>
      <c r="D33" s="36">
        <v>0</v>
      </c>
      <c r="E33" s="36">
        <v>0</v>
      </c>
      <c r="F33" s="36">
        <v>0</v>
      </c>
      <c r="G33" s="10"/>
      <c r="I33">
        <f>SUM(I29:I32)</f>
        <v>50913.73</v>
      </c>
      <c r="J33">
        <f t="shared" ref="J33:M33" si="17">SUM(J29:J32)</f>
        <v>13628.000000000002</v>
      </c>
      <c r="K33">
        <f t="shared" si="17"/>
        <v>36845</v>
      </c>
      <c r="L33">
        <f t="shared" si="17"/>
        <v>440.73</v>
      </c>
      <c r="M33">
        <f t="shared" si="17"/>
        <v>0</v>
      </c>
    </row>
    <row r="34" spans="1:13" x14ac:dyDescent="0.25">
      <c r="A34" s="7" t="s">
        <v>433</v>
      </c>
      <c r="B34" s="30">
        <v>1.645</v>
      </c>
      <c r="C34" s="33">
        <v>1.4950000000000001</v>
      </c>
      <c r="D34" s="36">
        <v>0</v>
      </c>
      <c r="E34" s="36">
        <v>0.15</v>
      </c>
      <c r="F34" s="36">
        <v>0</v>
      </c>
      <c r="G34" s="10"/>
    </row>
    <row r="35" spans="1:13" x14ac:dyDescent="0.25">
      <c r="A35" s="7" t="s">
        <v>40</v>
      </c>
      <c r="B35" s="30">
        <v>9.7919999999999998</v>
      </c>
      <c r="C35" s="33">
        <v>3.069</v>
      </c>
      <c r="D35" s="36">
        <v>4.1340000000000003</v>
      </c>
      <c r="E35" s="36">
        <v>2.589</v>
      </c>
      <c r="F35" s="36">
        <v>0</v>
      </c>
      <c r="G35" s="10"/>
    </row>
    <row r="36" spans="1:13" x14ac:dyDescent="0.25">
      <c r="A36" s="7" t="s">
        <v>434</v>
      </c>
      <c r="B36" s="30">
        <v>0.76</v>
      </c>
      <c r="C36" s="33">
        <v>0.76</v>
      </c>
      <c r="D36" s="36">
        <v>0</v>
      </c>
      <c r="E36" s="36">
        <v>0</v>
      </c>
      <c r="F36" s="36">
        <v>0</v>
      </c>
      <c r="G36" s="10"/>
    </row>
    <row r="37" spans="1:13" x14ac:dyDescent="0.25">
      <c r="A37" s="7" t="s">
        <v>41</v>
      </c>
      <c r="B37" s="30">
        <v>0.89300000000000002</v>
      </c>
      <c r="C37" s="33">
        <v>0.77400000000000002</v>
      </c>
      <c r="D37" s="36">
        <v>0.11899999999999999</v>
      </c>
      <c r="E37" s="36">
        <v>0</v>
      </c>
      <c r="F37" s="36">
        <v>0</v>
      </c>
      <c r="G37" s="10"/>
    </row>
    <row r="38" spans="1:13" x14ac:dyDescent="0.25">
      <c r="A38" s="7" t="s">
        <v>42</v>
      </c>
      <c r="B38" s="30">
        <v>6.7566699999999997</v>
      </c>
      <c r="C38" s="33">
        <v>3.8290000000000002</v>
      </c>
      <c r="D38" s="36">
        <v>2.7869999999999999</v>
      </c>
      <c r="E38" s="36">
        <v>0.14066999999999999</v>
      </c>
      <c r="F38" s="36">
        <v>0</v>
      </c>
      <c r="G38" s="10"/>
    </row>
    <row r="39" spans="1:13" x14ac:dyDescent="0.25">
      <c r="A39" s="7" t="s">
        <v>47</v>
      </c>
      <c r="B39" s="30">
        <v>4.1040000000000001</v>
      </c>
      <c r="C39" s="33">
        <v>3.746</v>
      </c>
      <c r="D39" s="36">
        <v>0.15</v>
      </c>
      <c r="E39" s="36">
        <v>0.20799999999999999</v>
      </c>
      <c r="F39" s="36">
        <v>0</v>
      </c>
      <c r="G39" s="10"/>
    </row>
    <row r="40" spans="1:13" x14ac:dyDescent="0.25">
      <c r="A40" s="7" t="s">
        <v>435</v>
      </c>
      <c r="B40" s="30">
        <v>1.6970000000000001</v>
      </c>
      <c r="C40" s="33">
        <v>1.6950000000000001</v>
      </c>
      <c r="D40" s="36">
        <v>0</v>
      </c>
      <c r="E40" s="36">
        <v>2E-3</v>
      </c>
      <c r="F40" s="36">
        <v>0</v>
      </c>
      <c r="G40" s="10"/>
    </row>
    <row r="41" spans="1:13" x14ac:dyDescent="0.25">
      <c r="A41" s="7" t="s">
        <v>436</v>
      </c>
      <c r="B41" s="30">
        <v>2.4E-2</v>
      </c>
      <c r="C41" s="33">
        <v>2.4E-2</v>
      </c>
      <c r="D41" s="36">
        <v>0</v>
      </c>
      <c r="E41" s="36">
        <v>0</v>
      </c>
      <c r="F41" s="36">
        <v>0</v>
      </c>
      <c r="G41" s="10"/>
    </row>
    <row r="42" spans="1:13" x14ac:dyDescent="0.25">
      <c r="A42" s="7" t="s">
        <v>63</v>
      </c>
      <c r="B42" s="30">
        <v>1.306</v>
      </c>
      <c r="C42" s="33">
        <v>1.246</v>
      </c>
      <c r="D42" s="36">
        <v>0</v>
      </c>
      <c r="E42" s="36">
        <v>0.06</v>
      </c>
      <c r="F42" s="36">
        <v>0</v>
      </c>
      <c r="G42" s="10"/>
    </row>
    <row r="43" spans="1:13" x14ac:dyDescent="0.25">
      <c r="A43" s="7" t="s">
        <v>64</v>
      </c>
      <c r="B43" s="30">
        <v>3.7639999999999998</v>
      </c>
      <c r="C43" s="33">
        <v>2.6440000000000001</v>
      </c>
      <c r="D43" s="36">
        <v>0.44</v>
      </c>
      <c r="E43" s="36">
        <v>0.68</v>
      </c>
      <c r="F43" s="36">
        <v>0</v>
      </c>
      <c r="G43" s="10"/>
    </row>
    <row r="44" spans="1:13" x14ac:dyDescent="0.25">
      <c r="A44" s="7" t="s">
        <v>68</v>
      </c>
      <c r="B44" s="30">
        <v>7.6420000000000003</v>
      </c>
      <c r="C44" s="33">
        <v>3.512</v>
      </c>
      <c r="D44" s="36">
        <v>4.0570000000000004</v>
      </c>
      <c r="E44" s="36">
        <v>7.2999999999999995E-2</v>
      </c>
      <c r="F44" s="36">
        <v>0</v>
      </c>
      <c r="G44" s="10"/>
    </row>
    <row r="45" spans="1:13" x14ac:dyDescent="0.25">
      <c r="A45" s="7" t="s">
        <v>69</v>
      </c>
      <c r="B45" s="30">
        <v>57.05</v>
      </c>
      <c r="C45" s="33">
        <v>1E-3</v>
      </c>
      <c r="D45" s="36">
        <v>57.048999999999999</v>
      </c>
      <c r="E45" s="36">
        <v>0</v>
      </c>
      <c r="F45" s="36">
        <v>0</v>
      </c>
      <c r="G45" s="10"/>
    </row>
    <row r="46" spans="1:13" x14ac:dyDescent="0.25">
      <c r="A46" s="7" t="s">
        <v>70</v>
      </c>
      <c r="B46" s="30">
        <v>37.991050000000001</v>
      </c>
      <c r="C46" s="33">
        <v>15.901</v>
      </c>
      <c r="D46" s="36">
        <v>21.356999999999999</v>
      </c>
      <c r="E46" s="36">
        <v>0.73304999999999998</v>
      </c>
      <c r="F46" s="36">
        <v>0</v>
      </c>
      <c r="G46" s="10"/>
    </row>
    <row r="47" spans="1:13" x14ac:dyDescent="0.25">
      <c r="A47" s="7" t="s">
        <v>275</v>
      </c>
      <c r="B47" s="30">
        <v>20.015000000000001</v>
      </c>
      <c r="C47" s="33">
        <v>19.866</v>
      </c>
      <c r="D47" s="36">
        <v>0.14899999999999999</v>
      </c>
      <c r="E47" s="36">
        <v>0</v>
      </c>
      <c r="F47" s="36">
        <v>0</v>
      </c>
      <c r="G47" s="10"/>
    </row>
    <row r="48" spans="1:13" x14ac:dyDescent="0.25">
      <c r="A48" s="7" t="s">
        <v>437</v>
      </c>
      <c r="B48" s="30">
        <v>0.13800000000000001</v>
      </c>
      <c r="C48" s="33">
        <v>0.13800000000000001</v>
      </c>
      <c r="D48" s="36">
        <v>0</v>
      </c>
      <c r="E48" s="36">
        <v>0</v>
      </c>
      <c r="F48" s="36">
        <v>0</v>
      </c>
      <c r="G48" s="10"/>
    </row>
    <row r="49" spans="1:7" x14ac:dyDescent="0.25">
      <c r="A49" s="7" t="s">
        <v>438</v>
      </c>
      <c r="B49" s="30">
        <v>0.36199999999999999</v>
      </c>
      <c r="C49" s="33">
        <v>0.36199999999999999</v>
      </c>
      <c r="D49" s="36">
        <v>0</v>
      </c>
      <c r="E49" s="36">
        <v>0</v>
      </c>
      <c r="F49" s="36">
        <v>0</v>
      </c>
      <c r="G49" s="10"/>
    </row>
    <row r="50" spans="1:7" x14ac:dyDescent="0.25">
      <c r="A50" s="7" t="s">
        <v>439</v>
      </c>
      <c r="B50" s="30">
        <v>0.13500000000000001</v>
      </c>
      <c r="C50" s="33">
        <v>0.11</v>
      </c>
      <c r="D50" s="36">
        <v>2.5000000000000001E-2</v>
      </c>
      <c r="E50" s="36">
        <v>0</v>
      </c>
      <c r="F50" s="36">
        <v>0</v>
      </c>
      <c r="G50" s="10"/>
    </row>
    <row r="51" spans="1:7" x14ac:dyDescent="0.25">
      <c r="A51" s="7" t="s">
        <v>440</v>
      </c>
      <c r="B51" s="30">
        <v>1.675</v>
      </c>
      <c r="C51" s="33">
        <v>0.97499999999999998</v>
      </c>
      <c r="D51" s="36">
        <v>0.7</v>
      </c>
      <c r="E51" s="36">
        <v>0</v>
      </c>
      <c r="F51" s="36">
        <v>0</v>
      </c>
      <c r="G51" s="10"/>
    </row>
    <row r="52" spans="1:7" x14ac:dyDescent="0.25">
      <c r="A52" s="7" t="s">
        <v>85</v>
      </c>
      <c r="B52" s="30">
        <v>8.266</v>
      </c>
      <c r="C52" s="33">
        <v>8.2460000000000004</v>
      </c>
      <c r="D52" s="36">
        <v>0</v>
      </c>
      <c r="E52" s="36">
        <v>0.02</v>
      </c>
      <c r="F52" s="36">
        <v>0</v>
      </c>
      <c r="G52" s="10"/>
    </row>
    <row r="53" spans="1:7" x14ac:dyDescent="0.25">
      <c r="A53" s="7" t="s">
        <v>441</v>
      </c>
      <c r="B53" s="30">
        <v>0.185</v>
      </c>
      <c r="C53" s="33">
        <v>0.185</v>
      </c>
      <c r="D53" s="36">
        <v>0</v>
      </c>
      <c r="E53" s="36">
        <v>0</v>
      </c>
      <c r="F53" s="36">
        <v>0</v>
      </c>
      <c r="G53" s="10"/>
    </row>
    <row r="54" spans="1:7" x14ac:dyDescent="0.25">
      <c r="A54" s="7" t="s">
        <v>90</v>
      </c>
      <c r="B54" s="30">
        <v>10.147</v>
      </c>
      <c r="C54" s="33">
        <v>2.718</v>
      </c>
      <c r="D54" s="36">
        <v>6.4139999999999997</v>
      </c>
      <c r="E54" s="36">
        <v>1.0149999999999999</v>
      </c>
      <c r="F54" s="36">
        <v>0</v>
      </c>
      <c r="G54" s="10"/>
    </row>
    <row r="55" spans="1:7" x14ac:dyDescent="0.25">
      <c r="A55" s="7" t="s">
        <v>92</v>
      </c>
      <c r="B55" s="30">
        <v>118.919</v>
      </c>
      <c r="C55" s="33">
        <v>36.085999999999999</v>
      </c>
      <c r="D55" s="36">
        <v>82.832999999999998</v>
      </c>
      <c r="E55" s="36">
        <v>0</v>
      </c>
      <c r="F55" s="36">
        <v>0</v>
      </c>
      <c r="G55" s="10"/>
    </row>
    <row r="56" spans="1:7" x14ac:dyDescent="0.25">
      <c r="A56" s="7" t="s">
        <v>442</v>
      </c>
      <c r="B56" s="30">
        <v>0.79400000000000004</v>
      </c>
      <c r="C56" s="33">
        <v>0.79400000000000004</v>
      </c>
      <c r="D56" s="36">
        <v>0</v>
      </c>
      <c r="E56" s="36">
        <v>0</v>
      </c>
      <c r="F56" s="36">
        <v>0</v>
      </c>
      <c r="G56" s="10"/>
    </row>
    <row r="57" spans="1:7" x14ac:dyDescent="0.25">
      <c r="A57" s="7" t="s">
        <v>443</v>
      </c>
      <c r="B57" s="30">
        <v>5.2999999999999999E-2</v>
      </c>
      <c r="C57" s="33">
        <v>5.2999999999999999E-2</v>
      </c>
      <c r="D57" s="36">
        <v>0</v>
      </c>
      <c r="E57" s="36">
        <v>0</v>
      </c>
      <c r="F57" s="36">
        <v>0</v>
      </c>
      <c r="G57" s="10"/>
    </row>
    <row r="58" spans="1:7" x14ac:dyDescent="0.25">
      <c r="A58" s="7" t="s">
        <v>444</v>
      </c>
      <c r="B58" s="30">
        <v>3568.3733000000002</v>
      </c>
      <c r="C58" s="33">
        <v>1757.8993599999999</v>
      </c>
      <c r="D58" s="36">
        <v>539.87199999999996</v>
      </c>
      <c r="E58" s="36">
        <v>394.51350000000002</v>
      </c>
      <c r="F58" s="36">
        <v>887.23843999999997</v>
      </c>
      <c r="G58" s="10"/>
    </row>
    <row r="59" spans="1:7" x14ac:dyDescent="0.25">
      <c r="A59" s="7" t="s">
        <v>5</v>
      </c>
      <c r="B59" s="30">
        <v>4.0179999999999998</v>
      </c>
      <c r="C59" s="33">
        <v>1E-3</v>
      </c>
      <c r="D59" s="36">
        <v>4.0170000000000003</v>
      </c>
      <c r="E59" s="36">
        <v>0</v>
      </c>
      <c r="F59" s="36">
        <v>0</v>
      </c>
      <c r="G59" s="10"/>
    </row>
    <row r="60" spans="1:7" x14ac:dyDescent="0.25">
      <c r="A60" s="7" t="s">
        <v>162</v>
      </c>
      <c r="B60" s="30">
        <v>60.487000000000002</v>
      </c>
      <c r="C60" s="33">
        <v>19.530999999999999</v>
      </c>
      <c r="D60" s="36">
        <v>33.89</v>
      </c>
      <c r="E60" s="36">
        <v>8.5830000000000002</v>
      </c>
      <c r="F60" s="36">
        <v>0</v>
      </c>
      <c r="G60" s="10"/>
    </row>
    <row r="61" spans="1:7" x14ac:dyDescent="0.25">
      <c r="A61" s="7" t="s">
        <v>163</v>
      </c>
      <c r="B61" s="30">
        <v>84.441999999999993</v>
      </c>
      <c r="C61" s="33">
        <v>29.236999999999998</v>
      </c>
      <c r="D61" s="36">
        <v>0.19400000000000001</v>
      </c>
      <c r="E61" s="36">
        <v>9.4710000000000001</v>
      </c>
      <c r="F61" s="36">
        <v>45.942</v>
      </c>
      <c r="G61" s="10"/>
    </row>
    <row r="62" spans="1:7" x14ac:dyDescent="0.25">
      <c r="A62" s="7" t="s">
        <v>16</v>
      </c>
      <c r="B62" s="30">
        <v>14.582000000000001</v>
      </c>
      <c r="C62" s="33">
        <v>10.239000000000001</v>
      </c>
      <c r="D62" s="36">
        <v>4.343</v>
      </c>
      <c r="E62" s="36">
        <v>0</v>
      </c>
      <c r="F62" s="36">
        <v>0</v>
      </c>
      <c r="G62" s="10"/>
    </row>
    <row r="63" spans="1:7" x14ac:dyDescent="0.25">
      <c r="A63" s="7" t="s">
        <v>20</v>
      </c>
      <c r="B63" s="30">
        <v>46.654000000000003</v>
      </c>
      <c r="C63" s="33">
        <v>27.966000000000001</v>
      </c>
      <c r="D63" s="36">
        <v>2.8879999999999999</v>
      </c>
      <c r="E63" s="36">
        <v>0.89</v>
      </c>
      <c r="F63" s="36">
        <v>15.263999999999999</v>
      </c>
      <c r="G63" s="10"/>
    </row>
    <row r="64" spans="1:7" x14ac:dyDescent="0.25">
      <c r="A64" s="7" t="s">
        <v>26</v>
      </c>
      <c r="B64" s="30">
        <v>10.161</v>
      </c>
      <c r="C64" s="33">
        <v>5.5979999999999999</v>
      </c>
      <c r="D64" s="36">
        <v>4.4459999999999997</v>
      </c>
      <c r="E64" s="36">
        <v>0.17199999999999999</v>
      </c>
      <c r="F64" s="36">
        <v>0</v>
      </c>
      <c r="G64" s="10"/>
    </row>
    <row r="65" spans="1:7" x14ac:dyDescent="0.25">
      <c r="A65" s="7" t="s">
        <v>28</v>
      </c>
      <c r="B65" s="30">
        <v>4.5705999999999998</v>
      </c>
      <c r="C65" s="33">
        <v>4.4429999999999996</v>
      </c>
      <c r="D65" s="36">
        <v>0</v>
      </c>
      <c r="E65" s="36">
        <v>0.12759999999999999</v>
      </c>
      <c r="F65" s="36">
        <v>0</v>
      </c>
      <c r="G65" s="10"/>
    </row>
    <row r="66" spans="1:7" x14ac:dyDescent="0.25">
      <c r="A66" s="7" t="s">
        <v>165</v>
      </c>
      <c r="B66" s="30">
        <v>81.858999999999995</v>
      </c>
      <c r="C66" s="33">
        <v>48.188000000000002</v>
      </c>
      <c r="D66" s="36">
        <v>1.9430000000000001</v>
      </c>
      <c r="E66" s="36">
        <v>5.2750000000000004</v>
      </c>
      <c r="F66" s="36">
        <v>26.696000000000002</v>
      </c>
      <c r="G66" s="10"/>
    </row>
    <row r="67" spans="1:7" x14ac:dyDescent="0.25">
      <c r="A67" s="7" t="s">
        <v>166</v>
      </c>
      <c r="B67" s="30">
        <v>33.735999999999997</v>
      </c>
      <c r="C67" s="33">
        <v>19.053999999999998</v>
      </c>
      <c r="D67" s="36">
        <v>1.7000000000000001E-2</v>
      </c>
      <c r="E67" s="36">
        <v>14.664999999999999</v>
      </c>
      <c r="F67" s="36">
        <v>0</v>
      </c>
      <c r="G67" s="10"/>
    </row>
    <row r="68" spans="1:7" x14ac:dyDescent="0.25">
      <c r="A68" s="7" t="s">
        <v>445</v>
      </c>
      <c r="B68" s="30">
        <v>0.26100000000000001</v>
      </c>
      <c r="C68" s="33">
        <v>0.157</v>
      </c>
      <c r="D68" s="36">
        <v>9.1999999999999998E-2</v>
      </c>
      <c r="E68" s="36">
        <v>1.2E-2</v>
      </c>
      <c r="F68" s="36">
        <v>0</v>
      </c>
      <c r="G68" s="10"/>
    </row>
    <row r="69" spans="1:7" x14ac:dyDescent="0.25">
      <c r="A69" s="7" t="s">
        <v>167</v>
      </c>
      <c r="B69" s="30">
        <v>69.733000000000004</v>
      </c>
      <c r="C69" s="33">
        <v>24.071999999999999</v>
      </c>
      <c r="D69" s="36">
        <v>12.321</v>
      </c>
      <c r="E69" s="36">
        <v>11.074</v>
      </c>
      <c r="F69" s="36">
        <v>22.265999999999998</v>
      </c>
      <c r="G69" s="10"/>
    </row>
    <row r="70" spans="1:7" x14ac:dyDescent="0.25">
      <c r="A70" s="7" t="s">
        <v>446</v>
      </c>
      <c r="B70" s="30" t="s">
        <v>447</v>
      </c>
      <c r="C70" s="33" t="s">
        <v>447</v>
      </c>
      <c r="D70" s="36" t="s">
        <v>447</v>
      </c>
      <c r="E70" s="36" t="s">
        <v>447</v>
      </c>
      <c r="F70" s="36" t="s">
        <v>447</v>
      </c>
      <c r="G70" s="10"/>
    </row>
    <row r="71" spans="1:7" x14ac:dyDescent="0.25">
      <c r="A71" s="7" t="s">
        <v>448</v>
      </c>
      <c r="B71" s="30" t="s">
        <v>447</v>
      </c>
      <c r="C71" s="33" t="s">
        <v>447</v>
      </c>
      <c r="D71" s="36" t="s">
        <v>447</v>
      </c>
      <c r="E71" s="36" t="s">
        <v>447</v>
      </c>
      <c r="F71" s="36" t="s">
        <v>447</v>
      </c>
      <c r="G71" s="10"/>
    </row>
    <row r="72" spans="1:7" x14ac:dyDescent="0.25">
      <c r="A72" s="7" t="s">
        <v>449</v>
      </c>
      <c r="B72" s="30" t="s">
        <v>447</v>
      </c>
      <c r="C72" s="33" t="s">
        <v>447</v>
      </c>
      <c r="D72" s="36" t="s">
        <v>447</v>
      </c>
      <c r="E72" s="36" t="s">
        <v>447</v>
      </c>
      <c r="F72" s="36" t="s">
        <v>447</v>
      </c>
      <c r="G72" s="10"/>
    </row>
    <row r="73" spans="1:7" x14ac:dyDescent="0.25">
      <c r="A73" s="7" t="s">
        <v>168</v>
      </c>
      <c r="B73" s="30">
        <v>531.55399999999997</v>
      </c>
      <c r="C73" s="33">
        <v>43.598999999999997</v>
      </c>
      <c r="D73" s="36">
        <v>44.343000000000004</v>
      </c>
      <c r="E73" s="36">
        <v>21.951000000000001</v>
      </c>
      <c r="F73" s="36">
        <v>423.50900000000001</v>
      </c>
      <c r="G73" s="10"/>
    </row>
    <row r="74" spans="1:7" x14ac:dyDescent="0.25">
      <c r="A74" s="7" t="s">
        <v>169</v>
      </c>
      <c r="B74" s="30">
        <v>572.30999999999995</v>
      </c>
      <c r="C74" s="33">
        <v>344.76499999999999</v>
      </c>
      <c r="D74" s="36">
        <v>17.091999999999999</v>
      </c>
      <c r="E74" s="36">
        <v>109.688</v>
      </c>
      <c r="F74" s="36">
        <v>102.31100000000001</v>
      </c>
      <c r="G74" s="10"/>
    </row>
    <row r="75" spans="1:7" x14ac:dyDescent="0.25">
      <c r="A75" s="7" t="s">
        <v>450</v>
      </c>
      <c r="B75" s="30" t="s">
        <v>447</v>
      </c>
      <c r="C75" s="33" t="s">
        <v>447</v>
      </c>
      <c r="D75" s="36" t="s">
        <v>447</v>
      </c>
      <c r="E75" s="36" t="s">
        <v>447</v>
      </c>
      <c r="F75" s="36" t="s">
        <v>447</v>
      </c>
      <c r="G75" s="10"/>
    </row>
    <row r="76" spans="1:7" x14ac:dyDescent="0.25">
      <c r="A76" s="7" t="s">
        <v>451</v>
      </c>
      <c r="B76" s="30" t="s">
        <v>447</v>
      </c>
      <c r="C76" s="33" t="s">
        <v>447</v>
      </c>
      <c r="D76" s="36" t="s">
        <v>447</v>
      </c>
      <c r="E76" s="36" t="s">
        <v>447</v>
      </c>
      <c r="F76" s="36" t="s">
        <v>447</v>
      </c>
      <c r="G76" s="10"/>
    </row>
    <row r="77" spans="1:7" x14ac:dyDescent="0.25">
      <c r="A77" s="7" t="s">
        <v>39</v>
      </c>
      <c r="B77" s="30">
        <v>0.161</v>
      </c>
      <c r="C77" s="33">
        <v>0.161</v>
      </c>
      <c r="D77" s="36">
        <v>0</v>
      </c>
      <c r="E77" s="36">
        <v>0</v>
      </c>
      <c r="F77" s="36">
        <v>0</v>
      </c>
      <c r="G77" s="10"/>
    </row>
    <row r="78" spans="1:7" x14ac:dyDescent="0.25">
      <c r="A78" s="7" t="s">
        <v>170</v>
      </c>
      <c r="B78" s="30">
        <v>55.96</v>
      </c>
      <c r="C78" s="33">
        <v>47.860999999999997</v>
      </c>
      <c r="D78" s="36">
        <v>3.9710000000000001</v>
      </c>
      <c r="E78" s="36">
        <v>4.2439999999999998</v>
      </c>
      <c r="F78" s="36">
        <v>0</v>
      </c>
      <c r="G78" s="10"/>
    </row>
    <row r="79" spans="1:7" x14ac:dyDescent="0.25">
      <c r="A79" s="7" t="s">
        <v>171</v>
      </c>
      <c r="B79" s="30">
        <v>33.884999999999998</v>
      </c>
      <c r="C79" s="33">
        <v>16.408000000000001</v>
      </c>
      <c r="D79" s="36">
        <v>0.22</v>
      </c>
      <c r="E79" s="36">
        <v>2.5499999999999998</v>
      </c>
      <c r="F79" s="36">
        <v>14.707000000000001</v>
      </c>
      <c r="G79" s="10"/>
    </row>
    <row r="80" spans="1:7" x14ac:dyDescent="0.25">
      <c r="A80" s="7" t="s">
        <v>172</v>
      </c>
      <c r="B80" s="30">
        <v>17.084879999999998</v>
      </c>
      <c r="C80" s="33">
        <v>1.8799999999999999E-3</v>
      </c>
      <c r="D80" s="36">
        <v>12.382</v>
      </c>
      <c r="E80" s="36">
        <v>4.7009999999999996</v>
      </c>
      <c r="F80" s="36">
        <v>0</v>
      </c>
      <c r="G80" s="10"/>
    </row>
    <row r="81" spans="1:7" x14ac:dyDescent="0.25">
      <c r="A81" s="7" t="s">
        <v>173</v>
      </c>
      <c r="B81" s="30">
        <v>26.1434</v>
      </c>
      <c r="C81" s="33">
        <v>20.724</v>
      </c>
      <c r="D81" s="36">
        <v>0.7</v>
      </c>
      <c r="E81" s="36">
        <v>4.7224000000000004</v>
      </c>
      <c r="F81" s="36">
        <v>0</v>
      </c>
      <c r="G81" s="10"/>
    </row>
    <row r="82" spans="1:7" x14ac:dyDescent="0.25">
      <c r="A82" s="7" t="s">
        <v>174</v>
      </c>
      <c r="B82" s="30">
        <v>286.41800000000001</v>
      </c>
      <c r="C82" s="33">
        <v>201.69800000000001</v>
      </c>
      <c r="D82" s="36">
        <v>45.368000000000002</v>
      </c>
      <c r="E82" s="36">
        <v>39.957000000000001</v>
      </c>
      <c r="F82" s="36">
        <v>0</v>
      </c>
      <c r="G82" s="10"/>
    </row>
    <row r="83" spans="1:7" x14ac:dyDescent="0.25">
      <c r="A83" s="7" t="s">
        <v>452</v>
      </c>
      <c r="B83" s="30">
        <v>5.4580000000000002</v>
      </c>
      <c r="C83" s="33">
        <v>5.3540000000000001</v>
      </c>
      <c r="D83" s="36">
        <v>0.104</v>
      </c>
      <c r="E83" s="36">
        <v>0</v>
      </c>
      <c r="F83" s="36">
        <v>0</v>
      </c>
      <c r="G83" s="10"/>
    </row>
    <row r="84" spans="1:7" x14ac:dyDescent="0.25">
      <c r="A84" s="7" t="s">
        <v>177</v>
      </c>
      <c r="B84" s="30">
        <v>2.0424799999999999</v>
      </c>
      <c r="C84" s="33">
        <v>2.2014800000000001</v>
      </c>
      <c r="D84" s="36">
        <v>5.7000000000000002E-2</v>
      </c>
      <c r="E84" s="36">
        <v>0.245</v>
      </c>
      <c r="F84" s="36">
        <v>0</v>
      </c>
      <c r="G84" s="10"/>
    </row>
    <row r="85" spans="1:7" x14ac:dyDescent="0.25">
      <c r="A85" s="7" t="s">
        <v>453</v>
      </c>
      <c r="B85" s="30">
        <v>6.4249999999999998</v>
      </c>
      <c r="C85" s="33">
        <v>5.0060000000000002</v>
      </c>
      <c r="D85" s="36">
        <v>1.419</v>
      </c>
      <c r="E85" s="36">
        <v>0</v>
      </c>
      <c r="F85" s="36">
        <v>0</v>
      </c>
      <c r="G85" s="10"/>
    </row>
    <row r="86" spans="1:7" x14ac:dyDescent="0.25">
      <c r="A86" s="7" t="s">
        <v>57</v>
      </c>
      <c r="B86" s="30">
        <v>2.0499999999999998</v>
      </c>
      <c r="C86" s="33">
        <v>2.0499999999999998</v>
      </c>
      <c r="D86" s="36">
        <v>0</v>
      </c>
      <c r="E86" s="36">
        <v>0</v>
      </c>
      <c r="F86" s="36">
        <v>0</v>
      </c>
      <c r="G86" s="10"/>
    </row>
    <row r="87" spans="1:7" x14ac:dyDescent="0.25">
      <c r="A87" s="7" t="s">
        <v>454</v>
      </c>
      <c r="B87" s="30">
        <v>2.5569999999999999</v>
      </c>
      <c r="C87" s="33">
        <v>1.365</v>
      </c>
      <c r="D87" s="36">
        <v>1.1919999999999999</v>
      </c>
      <c r="E87" s="36">
        <v>0</v>
      </c>
      <c r="F87" s="36">
        <v>0</v>
      </c>
      <c r="G87" s="10"/>
    </row>
    <row r="88" spans="1:7" x14ac:dyDescent="0.25">
      <c r="A88" s="7" t="s">
        <v>179</v>
      </c>
      <c r="B88" s="30">
        <v>106.893</v>
      </c>
      <c r="C88" s="33">
        <v>88.95</v>
      </c>
      <c r="D88" s="36">
        <v>5.6000000000000001E-2</v>
      </c>
      <c r="E88" s="36">
        <v>13.97</v>
      </c>
      <c r="F88" s="36">
        <v>3.9169999999999998</v>
      </c>
      <c r="G88" s="10"/>
    </row>
    <row r="89" spans="1:7" x14ac:dyDescent="0.25">
      <c r="A89" s="7" t="s">
        <v>181</v>
      </c>
      <c r="B89" s="30">
        <v>124.34099999999999</v>
      </c>
      <c r="C89" s="33">
        <v>3.9980000000000002</v>
      </c>
      <c r="D89" s="36">
        <v>119.087</v>
      </c>
      <c r="E89" s="36">
        <v>1.796</v>
      </c>
      <c r="F89" s="36">
        <v>0</v>
      </c>
      <c r="G89" s="10"/>
    </row>
    <row r="90" spans="1:7" x14ac:dyDescent="0.25">
      <c r="A90" s="7" t="s">
        <v>182</v>
      </c>
      <c r="B90" s="30">
        <v>153.60550000000001</v>
      </c>
      <c r="C90" s="33">
        <v>140.91399999999999</v>
      </c>
      <c r="D90" s="36">
        <v>2.3079999999999998</v>
      </c>
      <c r="E90" s="36">
        <v>10.5985</v>
      </c>
      <c r="F90" s="36">
        <v>0</v>
      </c>
      <c r="G90" s="10"/>
    </row>
    <row r="91" spans="1:7" x14ac:dyDescent="0.25">
      <c r="A91" s="7" t="s">
        <v>183</v>
      </c>
      <c r="B91" s="30">
        <v>49.896000000000001</v>
      </c>
      <c r="C91" s="33">
        <v>25.800999999999998</v>
      </c>
      <c r="D91" s="36">
        <v>11.425000000000001</v>
      </c>
      <c r="E91" s="36">
        <v>12.832000000000001</v>
      </c>
      <c r="F91" s="36">
        <v>0</v>
      </c>
      <c r="G91" s="10"/>
    </row>
    <row r="92" spans="1:7" x14ac:dyDescent="0.25">
      <c r="A92" s="7" t="s">
        <v>73</v>
      </c>
      <c r="B92" s="30">
        <v>59.023000000000003</v>
      </c>
      <c r="C92" s="33">
        <v>32.148000000000003</v>
      </c>
      <c r="D92" s="36">
        <v>14.581</v>
      </c>
      <c r="E92" s="36">
        <v>1.4830000000000001</v>
      </c>
      <c r="F92" s="36">
        <v>10.811</v>
      </c>
      <c r="G92" s="10"/>
    </row>
    <row r="93" spans="1:7" x14ac:dyDescent="0.25">
      <c r="A93" s="7" t="s">
        <v>77</v>
      </c>
      <c r="B93" s="30">
        <v>35.892000000000003</v>
      </c>
      <c r="C93" s="33">
        <v>27.596</v>
      </c>
      <c r="D93" s="36">
        <v>8.58</v>
      </c>
      <c r="E93" s="36">
        <v>0</v>
      </c>
      <c r="F93" s="36">
        <v>0</v>
      </c>
      <c r="G93" s="10"/>
    </row>
    <row r="94" spans="1:7" x14ac:dyDescent="0.25">
      <c r="A94" s="7" t="s">
        <v>300</v>
      </c>
      <c r="B94" s="30">
        <v>26.338999999999999</v>
      </c>
      <c r="C94" s="33">
        <v>7.3079999999999998</v>
      </c>
      <c r="D94" s="36">
        <v>3.74</v>
      </c>
      <c r="E94" s="36">
        <v>1.087</v>
      </c>
      <c r="F94" s="36">
        <v>14.342000000000001</v>
      </c>
      <c r="G94" s="10"/>
    </row>
    <row r="95" spans="1:7" x14ac:dyDescent="0.25">
      <c r="A95" s="7" t="s">
        <v>79</v>
      </c>
      <c r="B95" s="30">
        <v>15.162000000000001</v>
      </c>
      <c r="C95" s="33">
        <v>5.4630000000000001</v>
      </c>
      <c r="D95" s="36">
        <v>3.5230000000000001</v>
      </c>
      <c r="E95" s="36">
        <v>0.32300000000000001</v>
      </c>
      <c r="F95" s="36">
        <v>5.9020000000000001</v>
      </c>
      <c r="G95" s="10"/>
    </row>
    <row r="96" spans="1:7" x14ac:dyDescent="0.25">
      <c r="A96" s="7" t="s">
        <v>185</v>
      </c>
      <c r="B96" s="30">
        <v>278.10712000000001</v>
      </c>
      <c r="C96" s="33">
        <v>136.60599999999999</v>
      </c>
      <c r="D96" s="36">
        <v>30.29</v>
      </c>
      <c r="E96" s="36">
        <v>56.99</v>
      </c>
      <c r="F96" s="36">
        <v>55.121119999999998</v>
      </c>
      <c r="G96" s="10"/>
    </row>
    <row r="97" spans="1:7" x14ac:dyDescent="0.25">
      <c r="A97" s="7" t="s">
        <v>186</v>
      </c>
      <c r="B97" s="30">
        <v>145.86242999999999</v>
      </c>
      <c r="C97" s="33">
        <v>4.069</v>
      </c>
      <c r="D97" s="36">
        <v>65.77</v>
      </c>
      <c r="E97" s="36">
        <v>17.977</v>
      </c>
      <c r="F97" s="36">
        <v>58.09843</v>
      </c>
      <c r="G97" s="10"/>
    </row>
    <row r="98" spans="1:7" x14ac:dyDescent="0.25">
      <c r="A98" s="7" t="s">
        <v>187</v>
      </c>
      <c r="B98" s="30">
        <v>60.645890000000001</v>
      </c>
      <c r="C98" s="33">
        <v>0.97299999999999998</v>
      </c>
      <c r="D98" s="36">
        <v>32.066000000000003</v>
      </c>
      <c r="E98" s="36">
        <v>2.6360000000000001</v>
      </c>
      <c r="F98" s="36">
        <v>25.69389</v>
      </c>
      <c r="G98" s="10"/>
    </row>
    <row r="99" spans="1:7" x14ac:dyDescent="0.25">
      <c r="A99" s="7" t="s">
        <v>188</v>
      </c>
      <c r="B99" s="30">
        <v>218.58500000000001</v>
      </c>
      <c r="C99" s="33">
        <v>160.899</v>
      </c>
      <c r="D99" s="36">
        <v>51.814999999999998</v>
      </c>
      <c r="E99" s="36">
        <v>5.8710000000000004</v>
      </c>
      <c r="F99" s="36">
        <v>0</v>
      </c>
      <c r="G99" s="10"/>
    </row>
    <row r="100" spans="1:7" x14ac:dyDescent="0.25">
      <c r="A100" s="7" t="s">
        <v>189</v>
      </c>
      <c r="B100" s="30">
        <v>341.46899999999999</v>
      </c>
      <c r="C100" s="33">
        <v>243.494</v>
      </c>
      <c r="D100" s="36">
        <v>5.6319999999999997</v>
      </c>
      <c r="E100" s="36">
        <v>30.622</v>
      </c>
      <c r="F100" s="36">
        <v>62.658000000000001</v>
      </c>
      <c r="G100" s="10"/>
    </row>
    <row r="101" spans="1:7" x14ac:dyDescent="0.25">
      <c r="A101" s="7" t="s">
        <v>455</v>
      </c>
      <c r="B101" s="30">
        <v>1454.1371300000001</v>
      </c>
      <c r="C101" s="33">
        <v>960.52700000000004</v>
      </c>
      <c r="D101" s="36">
        <v>239.68100000000001</v>
      </c>
      <c r="E101" s="36">
        <v>5.8419999999999996</v>
      </c>
      <c r="F101" s="36">
        <v>249.26912999999999</v>
      </c>
      <c r="G101" s="10"/>
    </row>
    <row r="102" spans="1:7" x14ac:dyDescent="0.25">
      <c r="A102" s="7" t="s">
        <v>9</v>
      </c>
      <c r="B102" s="30">
        <v>7.0750000000000002</v>
      </c>
      <c r="C102" s="33">
        <v>2.2469999999999999</v>
      </c>
      <c r="D102" s="36">
        <v>2.464</v>
      </c>
      <c r="E102" s="36">
        <v>7.0000000000000001E-3</v>
      </c>
      <c r="F102" s="36">
        <v>2.3570000000000002</v>
      </c>
      <c r="G102" s="10"/>
    </row>
    <row r="103" spans="1:7" x14ac:dyDescent="0.25">
      <c r="A103" s="7" t="s">
        <v>10</v>
      </c>
      <c r="B103" s="30">
        <v>19.21</v>
      </c>
      <c r="C103" s="33">
        <v>16.561</v>
      </c>
      <c r="D103" s="36">
        <v>2.649</v>
      </c>
      <c r="E103" s="36">
        <v>0</v>
      </c>
      <c r="F103" s="36">
        <v>0</v>
      </c>
      <c r="G103" s="10"/>
    </row>
    <row r="104" spans="1:7" x14ac:dyDescent="0.25">
      <c r="A104" s="7" t="s">
        <v>13</v>
      </c>
      <c r="B104" s="30">
        <v>30.4847</v>
      </c>
      <c r="C104" s="33">
        <v>30.228000000000002</v>
      </c>
      <c r="D104" s="36">
        <v>4.2000000000000003E-2</v>
      </c>
      <c r="E104" s="36">
        <v>0.2147</v>
      </c>
      <c r="F104" s="36">
        <v>0</v>
      </c>
      <c r="G104" s="10"/>
    </row>
    <row r="105" spans="1:7" x14ac:dyDescent="0.25">
      <c r="A105" s="7" t="s">
        <v>34</v>
      </c>
      <c r="B105" s="30">
        <v>12.192</v>
      </c>
      <c r="C105" s="33">
        <v>11.010999999999999</v>
      </c>
      <c r="D105" s="36">
        <v>0.03</v>
      </c>
      <c r="E105" s="36">
        <v>1.151</v>
      </c>
      <c r="F105" s="36">
        <v>0</v>
      </c>
      <c r="G105" s="10"/>
    </row>
    <row r="106" spans="1:7" x14ac:dyDescent="0.25">
      <c r="A106" s="7" t="s">
        <v>456</v>
      </c>
      <c r="B106" s="30" t="s">
        <v>447</v>
      </c>
      <c r="C106" s="33" t="s">
        <v>447</v>
      </c>
      <c r="D106" s="36" t="s">
        <v>447</v>
      </c>
      <c r="E106" s="36" t="s">
        <v>447</v>
      </c>
      <c r="F106" s="36" t="s">
        <v>447</v>
      </c>
      <c r="G106" s="10"/>
    </row>
    <row r="107" spans="1:7" x14ac:dyDescent="0.25">
      <c r="A107" s="7" t="s">
        <v>37</v>
      </c>
      <c r="B107" s="30">
        <v>9.9770000000000003</v>
      </c>
      <c r="C107" s="33">
        <v>2.1659999999999999</v>
      </c>
      <c r="D107" s="36">
        <v>7.8109999999999999</v>
      </c>
      <c r="E107" s="36">
        <v>0</v>
      </c>
      <c r="F107" s="36">
        <v>0</v>
      </c>
      <c r="G107" s="10"/>
    </row>
    <row r="108" spans="1:7" x14ac:dyDescent="0.25">
      <c r="A108" s="7" t="s">
        <v>49</v>
      </c>
      <c r="B108" s="30">
        <v>81.786000000000001</v>
      </c>
      <c r="C108" s="33">
        <v>73.980999999999995</v>
      </c>
      <c r="D108" s="36">
        <v>7.8040000000000003</v>
      </c>
      <c r="E108" s="36">
        <v>1E-3</v>
      </c>
      <c r="F108" s="36">
        <v>0</v>
      </c>
      <c r="G108" s="10"/>
    </row>
    <row r="109" spans="1:7" x14ac:dyDescent="0.25">
      <c r="A109" s="7" t="s">
        <v>52</v>
      </c>
      <c r="B109" s="30">
        <v>14.956</v>
      </c>
      <c r="C109" s="33">
        <v>0.95799999999999996</v>
      </c>
      <c r="D109" s="36">
        <v>13.997999999999999</v>
      </c>
      <c r="E109" s="36">
        <v>0</v>
      </c>
      <c r="F109" s="36">
        <v>0</v>
      </c>
      <c r="G109" s="10"/>
    </row>
    <row r="110" spans="1:7" x14ac:dyDescent="0.25">
      <c r="A110" s="7" t="s">
        <v>53</v>
      </c>
      <c r="B110" s="30">
        <v>5.8913000000000002</v>
      </c>
      <c r="C110" s="33">
        <v>2.8359999999999999</v>
      </c>
      <c r="D110" s="36">
        <v>2.8580000000000001</v>
      </c>
      <c r="E110" s="36">
        <v>0.1973</v>
      </c>
      <c r="F110" s="36">
        <v>0</v>
      </c>
      <c r="G110" s="10"/>
    </row>
    <row r="111" spans="1:7" x14ac:dyDescent="0.25">
      <c r="A111" s="7" t="s">
        <v>55</v>
      </c>
      <c r="B111" s="30">
        <v>3.45</v>
      </c>
      <c r="C111" s="33">
        <v>2.7040000000000002</v>
      </c>
      <c r="D111" s="36">
        <v>0.47499999999999998</v>
      </c>
      <c r="E111" s="36">
        <v>0.46</v>
      </c>
      <c r="F111" s="36">
        <v>0</v>
      </c>
      <c r="G111" s="10"/>
    </row>
    <row r="112" spans="1:7" x14ac:dyDescent="0.25">
      <c r="A112" s="7" t="s">
        <v>457</v>
      </c>
      <c r="B112" s="30">
        <v>5.4560000000000004</v>
      </c>
      <c r="C112" s="33">
        <v>5.1079999999999997</v>
      </c>
      <c r="D112" s="36">
        <v>0.34799999999999998</v>
      </c>
      <c r="E112" s="36">
        <v>0</v>
      </c>
      <c r="F112" s="36">
        <v>0</v>
      </c>
      <c r="G112" s="10"/>
    </row>
    <row r="113" spans="1:7" x14ac:dyDescent="0.25">
      <c r="A113" s="7" t="s">
        <v>458</v>
      </c>
      <c r="B113" s="30">
        <v>996.83912999999995</v>
      </c>
      <c r="C113" s="33">
        <v>668.25699999999995</v>
      </c>
      <c r="D113" s="36">
        <v>164.18600000000001</v>
      </c>
      <c r="E113" s="36">
        <v>3.3260000000000001</v>
      </c>
      <c r="F113" s="36">
        <v>162.01813000000001</v>
      </c>
      <c r="G113" s="10"/>
    </row>
    <row r="114" spans="1:7" x14ac:dyDescent="0.25">
      <c r="A114" s="7" t="s">
        <v>82</v>
      </c>
      <c r="B114" s="30">
        <v>16.800999999999998</v>
      </c>
      <c r="C114" s="33">
        <v>0.76300000000000001</v>
      </c>
      <c r="D114" s="36">
        <v>16.038</v>
      </c>
      <c r="E114" s="36">
        <v>0</v>
      </c>
      <c r="F114" s="36">
        <v>0</v>
      </c>
      <c r="G114" s="10"/>
    </row>
    <row r="115" spans="1:7" x14ac:dyDescent="0.25">
      <c r="A115" s="7" t="s">
        <v>87</v>
      </c>
      <c r="B115" s="30">
        <v>16.190000000000001</v>
      </c>
      <c r="C115" s="33">
        <v>16.187000000000001</v>
      </c>
      <c r="D115" s="36">
        <v>3.0000000000000001E-3</v>
      </c>
      <c r="E115" s="36">
        <v>0</v>
      </c>
      <c r="F115" s="36">
        <v>0</v>
      </c>
      <c r="G115" s="10"/>
    </row>
    <row r="116" spans="1:7" x14ac:dyDescent="0.25">
      <c r="A116" s="7" t="s">
        <v>88</v>
      </c>
      <c r="B116" s="30">
        <v>184.06100000000001</v>
      </c>
      <c r="C116" s="33">
        <v>87.89</v>
      </c>
      <c r="D116" s="36">
        <v>10.837</v>
      </c>
      <c r="E116" s="36">
        <v>0.48499999999999999</v>
      </c>
      <c r="F116" s="36">
        <v>84.894000000000005</v>
      </c>
      <c r="G116" s="10"/>
    </row>
    <row r="117" spans="1:7" x14ac:dyDescent="0.25">
      <c r="A117" s="7" t="s">
        <v>91</v>
      </c>
      <c r="B117" s="30">
        <v>49.768000000000001</v>
      </c>
      <c r="C117" s="33">
        <v>39.630000000000003</v>
      </c>
      <c r="D117" s="36">
        <v>10.138</v>
      </c>
      <c r="E117" s="36">
        <v>0</v>
      </c>
      <c r="F117" s="36">
        <v>0</v>
      </c>
      <c r="G117" s="10"/>
    </row>
    <row r="118" spans="1:7" x14ac:dyDescent="0.25">
      <c r="A118" s="7" t="s">
        <v>4</v>
      </c>
      <c r="B118" s="30">
        <v>852.81367999999998</v>
      </c>
      <c r="C118" s="33">
        <v>831.96</v>
      </c>
      <c r="D118" s="36">
        <v>20.166</v>
      </c>
      <c r="E118" s="36">
        <v>0.5897</v>
      </c>
      <c r="F118" s="36">
        <v>9.7979999999999998E-2</v>
      </c>
      <c r="G118" s="10"/>
    </row>
    <row r="119" spans="1:7" x14ac:dyDescent="0.25">
      <c r="A119" s="7" t="s">
        <v>11</v>
      </c>
      <c r="B119" s="30">
        <v>12.9985</v>
      </c>
      <c r="C119" s="33">
        <v>12.996</v>
      </c>
      <c r="D119" s="36">
        <v>0</v>
      </c>
      <c r="E119" s="36">
        <v>2.5000000000000001E-3</v>
      </c>
      <c r="F119" s="36">
        <v>0</v>
      </c>
      <c r="G119" s="10"/>
    </row>
    <row r="120" spans="1:7" x14ac:dyDescent="0.25">
      <c r="A120" s="7" t="s">
        <v>459</v>
      </c>
      <c r="B120" s="30">
        <v>226.09118000000001</v>
      </c>
      <c r="C120" s="33">
        <v>213.78200000000001</v>
      </c>
      <c r="D120" s="36">
        <v>11.936999999999999</v>
      </c>
      <c r="E120" s="36">
        <v>0.2742</v>
      </c>
      <c r="F120" s="36">
        <v>9.7979999999999998E-2</v>
      </c>
      <c r="G120" s="10"/>
    </row>
    <row r="121" spans="1:7" x14ac:dyDescent="0.25">
      <c r="A121" s="7" t="s">
        <v>45</v>
      </c>
      <c r="B121" s="30">
        <v>51.192999999999998</v>
      </c>
      <c r="C121" s="33">
        <v>47.094000000000001</v>
      </c>
      <c r="D121" s="36">
        <v>4.0990000000000002</v>
      </c>
      <c r="E121" s="36">
        <v>0</v>
      </c>
      <c r="F121" s="36">
        <v>0</v>
      </c>
      <c r="G121" s="10"/>
    </row>
    <row r="122" spans="1:7" x14ac:dyDescent="0.25">
      <c r="A122" s="7" t="s">
        <v>46</v>
      </c>
      <c r="B122" s="30">
        <v>56.052999999999997</v>
      </c>
      <c r="C122" s="33">
        <v>55.74</v>
      </c>
      <c r="D122" s="36">
        <v>2.9000000000000001E-2</v>
      </c>
      <c r="E122" s="36">
        <v>0.28399999999999997</v>
      </c>
      <c r="F122" s="36">
        <v>0</v>
      </c>
      <c r="G122" s="10"/>
    </row>
    <row r="123" spans="1:7" x14ac:dyDescent="0.25">
      <c r="A123" s="7" t="s">
        <v>48</v>
      </c>
      <c r="B123" s="30">
        <v>13.77</v>
      </c>
      <c r="C123" s="33">
        <v>13.706</v>
      </c>
      <c r="D123" s="36">
        <v>5.3999999999999999E-2</v>
      </c>
      <c r="E123" s="36">
        <v>0.01</v>
      </c>
      <c r="F123" s="36">
        <v>0</v>
      </c>
      <c r="G123" s="10"/>
    </row>
    <row r="124" spans="1:7" x14ac:dyDescent="0.25">
      <c r="A124" s="7" t="s">
        <v>51</v>
      </c>
      <c r="B124" s="30">
        <v>54.01</v>
      </c>
      <c r="C124" s="33">
        <v>54.01</v>
      </c>
      <c r="D124" s="36">
        <v>0</v>
      </c>
      <c r="E124" s="36">
        <v>0</v>
      </c>
      <c r="F124" s="36">
        <v>0</v>
      </c>
      <c r="G124" s="10"/>
    </row>
    <row r="125" spans="1:7" x14ac:dyDescent="0.25">
      <c r="A125" s="7" t="s">
        <v>54</v>
      </c>
      <c r="B125" s="30">
        <v>15.423</v>
      </c>
      <c r="C125" s="33">
        <v>14.625999999999999</v>
      </c>
      <c r="D125" s="36">
        <v>0.79700000000000004</v>
      </c>
      <c r="E125" s="36">
        <v>0</v>
      </c>
      <c r="F125" s="36">
        <v>0</v>
      </c>
      <c r="G125" s="10"/>
    </row>
    <row r="126" spans="1:7" x14ac:dyDescent="0.25">
      <c r="A126" s="7" t="s">
        <v>66</v>
      </c>
      <c r="B126" s="30">
        <v>20.073</v>
      </c>
      <c r="C126" s="33">
        <v>20.073</v>
      </c>
      <c r="D126" s="36">
        <v>0</v>
      </c>
      <c r="E126" s="36">
        <v>0</v>
      </c>
      <c r="F126" s="36">
        <v>0</v>
      </c>
      <c r="G126" s="10"/>
    </row>
    <row r="127" spans="1:7" x14ac:dyDescent="0.25">
      <c r="A127" s="7" t="s">
        <v>460</v>
      </c>
      <c r="B127" s="30">
        <v>0.53500000000000003</v>
      </c>
      <c r="C127" s="33">
        <v>0.53500000000000003</v>
      </c>
      <c r="D127" s="36">
        <v>0</v>
      </c>
      <c r="E127" s="36">
        <v>0</v>
      </c>
      <c r="F127" s="36">
        <v>0</v>
      </c>
      <c r="G127" s="10"/>
    </row>
    <row r="128" spans="1:7" x14ac:dyDescent="0.25">
      <c r="A128" s="7" t="s">
        <v>72</v>
      </c>
      <c r="B128" s="30">
        <v>28.885999999999999</v>
      </c>
      <c r="C128" s="33">
        <v>28.885999999999999</v>
      </c>
      <c r="D128" s="36">
        <v>0</v>
      </c>
      <c r="E128" s="36">
        <v>0</v>
      </c>
      <c r="F128" s="36">
        <v>0</v>
      </c>
      <c r="G128" s="10"/>
    </row>
    <row r="129" spans="1:7" x14ac:dyDescent="0.25">
      <c r="A129" s="7" t="s">
        <v>75</v>
      </c>
      <c r="B129" s="30">
        <v>235.072</v>
      </c>
      <c r="C129" s="33">
        <v>235.072</v>
      </c>
      <c r="D129" s="36">
        <v>0</v>
      </c>
      <c r="E129" s="36">
        <v>0</v>
      </c>
      <c r="F129" s="36">
        <v>0</v>
      </c>
      <c r="G129" s="10"/>
    </row>
    <row r="130" spans="1:7" x14ac:dyDescent="0.25">
      <c r="A130" s="7" t="s">
        <v>461</v>
      </c>
      <c r="B130" s="30">
        <v>39.667000000000002</v>
      </c>
      <c r="C130" s="33">
        <v>36.417000000000002</v>
      </c>
      <c r="D130" s="36">
        <v>3.25</v>
      </c>
      <c r="E130" s="36">
        <v>0</v>
      </c>
      <c r="F130" s="36">
        <v>0</v>
      </c>
      <c r="G130" s="10"/>
    </row>
    <row r="131" spans="1:7" x14ac:dyDescent="0.25">
      <c r="A131" s="7" t="s">
        <v>89</v>
      </c>
      <c r="B131" s="30">
        <v>93.207999999999998</v>
      </c>
      <c r="C131" s="33">
        <v>93.188999999999993</v>
      </c>
      <c r="D131" s="36">
        <v>0</v>
      </c>
      <c r="E131" s="36">
        <v>1.9E-2</v>
      </c>
      <c r="F131" s="36">
        <v>0</v>
      </c>
      <c r="G131" s="10"/>
    </row>
    <row r="132" spans="1:7" x14ac:dyDescent="0.25">
      <c r="A132" s="7" t="s">
        <v>94</v>
      </c>
      <c r="B132" s="30">
        <v>5.8339999999999996</v>
      </c>
      <c r="C132" s="33">
        <v>5.8339999999999996</v>
      </c>
      <c r="D132" s="36">
        <v>0</v>
      </c>
      <c r="E132" s="36">
        <v>0</v>
      </c>
      <c r="F132" s="36">
        <v>0</v>
      </c>
      <c r="G132" s="10"/>
    </row>
    <row r="133" spans="1:7" x14ac:dyDescent="0.25">
      <c r="A133" s="7" t="s">
        <v>3</v>
      </c>
      <c r="B133" s="30">
        <v>657.78292999999996</v>
      </c>
      <c r="C133" s="33">
        <v>529.08379000000002</v>
      </c>
      <c r="D133" s="36">
        <v>110.035</v>
      </c>
      <c r="E133" s="36">
        <v>6.8095999999999997</v>
      </c>
      <c r="F133" s="36">
        <v>12.93854</v>
      </c>
      <c r="G133" s="10"/>
    </row>
    <row r="134" spans="1:7" x14ac:dyDescent="0.25">
      <c r="A134" s="7" t="s">
        <v>6</v>
      </c>
      <c r="B134" s="30">
        <v>48.176000000000002</v>
      </c>
      <c r="C134" s="33">
        <v>47.679000000000002</v>
      </c>
      <c r="D134" s="36">
        <v>0.497</v>
      </c>
      <c r="E134" s="36">
        <v>0</v>
      </c>
      <c r="F134" s="36">
        <v>0</v>
      </c>
      <c r="G134" s="10"/>
    </row>
    <row r="135" spans="1:7" x14ac:dyDescent="0.25">
      <c r="A135" s="7" t="s">
        <v>7</v>
      </c>
      <c r="B135" s="30">
        <v>5.5119999999999996</v>
      </c>
      <c r="C135" s="33">
        <v>1.5449999999999999</v>
      </c>
      <c r="D135" s="36">
        <v>3.9670000000000001</v>
      </c>
      <c r="E135" s="36">
        <v>0</v>
      </c>
      <c r="F135" s="36">
        <v>0</v>
      </c>
      <c r="G135" s="10"/>
    </row>
    <row r="136" spans="1:7" x14ac:dyDescent="0.25">
      <c r="A136" s="7" t="s">
        <v>14</v>
      </c>
      <c r="B136" s="30">
        <v>0.14699999999999999</v>
      </c>
      <c r="C136" s="33">
        <v>0.14499999999999999</v>
      </c>
      <c r="D136" s="36">
        <v>1E-3</v>
      </c>
      <c r="E136" s="36">
        <v>1E-3</v>
      </c>
      <c r="F136" s="36">
        <v>0</v>
      </c>
      <c r="G136" s="10"/>
    </row>
    <row r="137" spans="1:7" x14ac:dyDescent="0.25">
      <c r="A137" s="7" t="s">
        <v>17</v>
      </c>
      <c r="B137" s="30">
        <v>0.41099999999999998</v>
      </c>
      <c r="C137" s="33">
        <v>0.41099999999999998</v>
      </c>
      <c r="D137" s="36">
        <v>0</v>
      </c>
      <c r="E137" s="36">
        <v>0</v>
      </c>
      <c r="F137" s="36">
        <v>0</v>
      </c>
      <c r="G137" s="10"/>
    </row>
    <row r="138" spans="1:7" x14ac:dyDescent="0.25">
      <c r="A138" s="7" t="s">
        <v>347</v>
      </c>
      <c r="B138" s="30">
        <v>0.502</v>
      </c>
      <c r="C138" s="33">
        <v>0.42099999999999999</v>
      </c>
      <c r="D138" s="36">
        <v>8.1000000000000003E-2</v>
      </c>
      <c r="E138" s="36">
        <v>0</v>
      </c>
      <c r="F138" s="36">
        <v>0</v>
      </c>
      <c r="G138" s="10"/>
    </row>
    <row r="139" spans="1:7" x14ac:dyDescent="0.25">
      <c r="A139" s="7" t="s">
        <v>462</v>
      </c>
      <c r="B139" s="30">
        <v>0.152</v>
      </c>
      <c r="C139" s="33">
        <v>2E-3</v>
      </c>
      <c r="D139" s="36">
        <v>0.15</v>
      </c>
      <c r="E139" s="36">
        <v>0</v>
      </c>
      <c r="F139" s="36">
        <v>0</v>
      </c>
      <c r="G139" s="10"/>
    </row>
    <row r="140" spans="1:7" x14ac:dyDescent="0.25">
      <c r="A140" s="7" t="s">
        <v>22</v>
      </c>
      <c r="B140" s="30">
        <v>5.9359999999999999</v>
      </c>
      <c r="C140" s="33">
        <v>1.524</v>
      </c>
      <c r="D140" s="36">
        <v>4.3529999999999998</v>
      </c>
      <c r="E140" s="36">
        <v>5.8999999999999997E-2</v>
      </c>
      <c r="F140" s="36">
        <v>0</v>
      </c>
      <c r="G140" s="10"/>
    </row>
    <row r="141" spans="1:7" x14ac:dyDescent="0.25">
      <c r="A141" s="7" t="s">
        <v>463</v>
      </c>
      <c r="B141" s="30">
        <v>0.307</v>
      </c>
      <c r="C141" s="33">
        <v>0.3</v>
      </c>
      <c r="D141" s="36">
        <v>0</v>
      </c>
      <c r="E141" s="36">
        <v>7.0000000000000001E-3</v>
      </c>
      <c r="F141" s="36">
        <v>0</v>
      </c>
      <c r="G141" s="10"/>
    </row>
    <row r="142" spans="1:7" x14ac:dyDescent="0.25">
      <c r="A142" s="7" t="s">
        <v>464</v>
      </c>
      <c r="B142" s="30">
        <v>0.17499999999999999</v>
      </c>
      <c r="C142" s="33">
        <v>2.5000000000000001E-2</v>
      </c>
      <c r="D142" s="36">
        <v>0.15</v>
      </c>
      <c r="E142" s="36">
        <v>0</v>
      </c>
      <c r="F142" s="36">
        <v>0</v>
      </c>
      <c r="G142" s="10"/>
    </row>
    <row r="143" spans="1:7" x14ac:dyDescent="0.25">
      <c r="A143" s="7" t="s">
        <v>465</v>
      </c>
      <c r="B143" s="30">
        <v>0.2</v>
      </c>
      <c r="C143" s="33">
        <v>0.2</v>
      </c>
      <c r="D143" s="36">
        <v>0</v>
      </c>
      <c r="E143" s="36">
        <v>0</v>
      </c>
      <c r="F143" s="36">
        <v>0</v>
      </c>
      <c r="G143" s="10"/>
    </row>
    <row r="144" spans="1:7" x14ac:dyDescent="0.25">
      <c r="A144" s="7" t="s">
        <v>466</v>
      </c>
      <c r="B144" s="30">
        <v>4.2999999999999997E-2</v>
      </c>
      <c r="C144" s="33">
        <v>3.7999999999999999E-2</v>
      </c>
      <c r="D144" s="36">
        <v>5.0000000000000001E-3</v>
      </c>
      <c r="E144" s="36">
        <v>0</v>
      </c>
      <c r="F144" s="36">
        <v>0</v>
      </c>
      <c r="G144" s="10"/>
    </row>
    <row r="145" spans="1:7" x14ac:dyDescent="0.25">
      <c r="A145" s="7" t="s">
        <v>467</v>
      </c>
      <c r="B145" s="30">
        <v>1.2549999999999999</v>
      </c>
      <c r="C145" s="33">
        <v>0.47199999999999998</v>
      </c>
      <c r="D145" s="36">
        <v>0.78300000000000003</v>
      </c>
      <c r="E145" s="36">
        <v>0</v>
      </c>
      <c r="F145" s="36">
        <v>0</v>
      </c>
      <c r="G145" s="10"/>
    </row>
    <row r="146" spans="1:7" x14ac:dyDescent="0.25">
      <c r="A146" s="7" t="s">
        <v>468</v>
      </c>
      <c r="B146" s="30">
        <v>7.8019999999999996</v>
      </c>
      <c r="C146" s="33">
        <v>3.3000000000000002E-2</v>
      </c>
      <c r="D146" s="36">
        <v>7.7690000000000001</v>
      </c>
      <c r="E146" s="36">
        <v>0</v>
      </c>
      <c r="F146" s="36">
        <v>0</v>
      </c>
      <c r="G146" s="10"/>
    </row>
    <row r="147" spans="1:7" x14ac:dyDescent="0.25">
      <c r="A147" s="7" t="s">
        <v>469</v>
      </c>
      <c r="B147" s="30">
        <v>5.87</v>
      </c>
      <c r="C147" s="33">
        <v>4.0049999999999999</v>
      </c>
      <c r="D147" s="36">
        <v>1.756</v>
      </c>
      <c r="E147" s="36">
        <v>0.109</v>
      </c>
      <c r="F147" s="36">
        <v>0</v>
      </c>
      <c r="G147" s="10"/>
    </row>
    <row r="148" spans="1:7" x14ac:dyDescent="0.25">
      <c r="A148" s="7" t="s">
        <v>470</v>
      </c>
      <c r="B148" s="30">
        <v>0.33</v>
      </c>
      <c r="C148" s="33">
        <v>0.33</v>
      </c>
      <c r="D148" s="36">
        <v>0</v>
      </c>
      <c r="E148" s="36">
        <v>0</v>
      </c>
      <c r="F148" s="36">
        <v>0</v>
      </c>
      <c r="G148" s="10"/>
    </row>
    <row r="149" spans="1:7" x14ac:dyDescent="0.25">
      <c r="A149" s="7" t="s">
        <v>31</v>
      </c>
      <c r="B149" s="30">
        <v>148.84700000000001</v>
      </c>
      <c r="C149" s="33">
        <v>134.16200000000001</v>
      </c>
      <c r="D149" s="36">
        <v>12.805</v>
      </c>
      <c r="E149" s="36">
        <v>1.88</v>
      </c>
      <c r="F149" s="36">
        <v>0</v>
      </c>
      <c r="G149" s="10"/>
    </row>
    <row r="150" spans="1:7" x14ac:dyDescent="0.25">
      <c r="A150" s="7" t="s">
        <v>471</v>
      </c>
      <c r="B150" s="30">
        <v>9.7000000000000003E-2</v>
      </c>
      <c r="C150" s="33">
        <v>0.09</v>
      </c>
      <c r="D150" s="36">
        <v>7.0000000000000001E-3</v>
      </c>
      <c r="E150" s="36">
        <v>0</v>
      </c>
      <c r="F150" s="36">
        <v>0</v>
      </c>
      <c r="G150" s="10"/>
    </row>
    <row r="151" spans="1:7" x14ac:dyDescent="0.25">
      <c r="A151" s="7" t="s">
        <v>33</v>
      </c>
      <c r="B151" s="30">
        <v>0.317</v>
      </c>
      <c r="C151" s="33">
        <v>0.315</v>
      </c>
      <c r="D151" s="36">
        <v>0</v>
      </c>
      <c r="E151" s="36">
        <v>2E-3</v>
      </c>
      <c r="F151" s="36">
        <v>0</v>
      </c>
      <c r="G151" s="10"/>
    </row>
    <row r="152" spans="1:7" x14ac:dyDescent="0.25">
      <c r="A152" s="7" t="s">
        <v>35</v>
      </c>
      <c r="B152" s="30">
        <v>6.2523</v>
      </c>
      <c r="C152" s="33">
        <v>3.5000000000000003E-2</v>
      </c>
      <c r="D152" s="36">
        <v>6.1989999999999998</v>
      </c>
      <c r="E152" s="36">
        <v>1.83E-2</v>
      </c>
      <c r="F152" s="36">
        <v>0</v>
      </c>
      <c r="G152" s="10"/>
    </row>
    <row r="153" spans="1:7" x14ac:dyDescent="0.25">
      <c r="A153" s="7" t="s">
        <v>36</v>
      </c>
      <c r="B153" s="30">
        <v>1.9870000000000001</v>
      </c>
      <c r="C153" s="33">
        <v>1.1479999999999999</v>
      </c>
      <c r="D153" s="36">
        <v>0.83199999999999996</v>
      </c>
      <c r="E153" s="36">
        <v>7.0000000000000001E-3</v>
      </c>
      <c r="F153" s="36">
        <v>0</v>
      </c>
      <c r="G153" s="10"/>
    </row>
    <row r="154" spans="1:7" x14ac:dyDescent="0.25">
      <c r="A154" s="7" t="s">
        <v>472</v>
      </c>
      <c r="B154" s="30">
        <v>0.23</v>
      </c>
      <c r="C154" s="33">
        <v>0.23</v>
      </c>
      <c r="D154" s="36">
        <v>0</v>
      </c>
      <c r="E154" s="36">
        <v>0</v>
      </c>
      <c r="F154" s="36">
        <v>0</v>
      </c>
      <c r="G154" s="10"/>
    </row>
    <row r="155" spans="1:7" x14ac:dyDescent="0.25">
      <c r="A155" s="7" t="s">
        <v>38</v>
      </c>
      <c r="B155" s="30">
        <v>10.906000000000001</v>
      </c>
      <c r="C155" s="33">
        <v>3.4209999999999998</v>
      </c>
      <c r="D155" s="36">
        <v>7.4850000000000003</v>
      </c>
      <c r="E155" s="36">
        <v>0</v>
      </c>
      <c r="F155" s="36">
        <v>0</v>
      </c>
      <c r="G155" s="10"/>
    </row>
    <row r="156" spans="1:7" x14ac:dyDescent="0.25">
      <c r="A156" s="7" t="s">
        <v>353</v>
      </c>
      <c r="B156" s="30">
        <v>0.95</v>
      </c>
      <c r="C156" s="33">
        <v>0.43</v>
      </c>
      <c r="D156" s="36">
        <v>0.52</v>
      </c>
      <c r="E156" s="36">
        <v>0</v>
      </c>
      <c r="F156" s="36">
        <v>0</v>
      </c>
      <c r="G156" s="10"/>
    </row>
    <row r="157" spans="1:7" x14ac:dyDescent="0.25">
      <c r="A157" s="7" t="s">
        <v>473</v>
      </c>
      <c r="B157" s="30">
        <v>5.5E-2</v>
      </c>
      <c r="C157" s="33">
        <v>5.5E-2</v>
      </c>
      <c r="D157" s="36">
        <v>0</v>
      </c>
      <c r="E157" s="36">
        <v>0</v>
      </c>
      <c r="F157" s="36">
        <v>0</v>
      </c>
      <c r="G157" s="10"/>
    </row>
    <row r="158" spans="1:7" x14ac:dyDescent="0.25">
      <c r="A158" s="7" t="s">
        <v>50</v>
      </c>
      <c r="B158" s="30">
        <v>7.6630000000000003</v>
      </c>
      <c r="C158" s="33">
        <v>2.415</v>
      </c>
      <c r="D158" s="36">
        <v>3.4159999999999999</v>
      </c>
      <c r="E158" s="36">
        <v>1.8320000000000001</v>
      </c>
      <c r="F158" s="36">
        <v>0</v>
      </c>
      <c r="G158" s="10"/>
    </row>
    <row r="159" spans="1:7" x14ac:dyDescent="0.25">
      <c r="A159" s="7" t="s">
        <v>474</v>
      </c>
      <c r="B159" s="30">
        <v>0.63</v>
      </c>
      <c r="C159" s="33">
        <v>0</v>
      </c>
      <c r="D159" s="36">
        <v>0.63</v>
      </c>
      <c r="E159" s="36">
        <v>0</v>
      </c>
      <c r="F159" s="36">
        <v>0</v>
      </c>
      <c r="G159" s="10"/>
    </row>
    <row r="160" spans="1:7" x14ac:dyDescent="0.25">
      <c r="A160" s="7" t="s">
        <v>475</v>
      </c>
      <c r="B160" s="30">
        <v>0.3</v>
      </c>
      <c r="C160" s="33">
        <v>0.3</v>
      </c>
      <c r="D160" s="36">
        <v>0</v>
      </c>
      <c r="E160" s="36">
        <v>0</v>
      </c>
      <c r="F160" s="36">
        <v>0</v>
      </c>
      <c r="G160" s="10"/>
    </row>
    <row r="161" spans="1:7" x14ac:dyDescent="0.25">
      <c r="A161" s="7" t="s">
        <v>476</v>
      </c>
      <c r="B161" s="30">
        <v>25.957000000000001</v>
      </c>
      <c r="C161" s="33">
        <v>25.957000000000001</v>
      </c>
      <c r="D161" s="36">
        <v>0</v>
      </c>
      <c r="E161" s="36">
        <v>0</v>
      </c>
      <c r="F161" s="36">
        <v>0</v>
      </c>
      <c r="G161" s="10"/>
    </row>
    <row r="162" spans="1:7" x14ac:dyDescent="0.25">
      <c r="A162" s="7" t="s">
        <v>366</v>
      </c>
      <c r="B162" s="30">
        <v>1.2669999999999999</v>
      </c>
      <c r="C162" s="33">
        <v>0.57699999999999996</v>
      </c>
      <c r="D162" s="36">
        <v>0.69</v>
      </c>
      <c r="E162" s="36">
        <v>0</v>
      </c>
      <c r="F162" s="36">
        <v>0</v>
      </c>
      <c r="G162" s="10"/>
    </row>
    <row r="163" spans="1:7" x14ac:dyDescent="0.25">
      <c r="A163" s="7" t="s">
        <v>368</v>
      </c>
      <c r="B163" s="30">
        <v>2.0739999999999998</v>
      </c>
      <c r="C163" s="33">
        <v>0.26500000000000001</v>
      </c>
      <c r="D163" s="36">
        <v>1.8089999999999999</v>
      </c>
      <c r="E163" s="36">
        <v>0</v>
      </c>
      <c r="F163" s="36">
        <v>0</v>
      </c>
      <c r="G163" s="10"/>
    </row>
    <row r="164" spans="1:7" x14ac:dyDescent="0.25">
      <c r="A164" s="7" t="s">
        <v>477</v>
      </c>
      <c r="B164" s="30">
        <v>0.92</v>
      </c>
      <c r="C164" s="33">
        <v>0.22</v>
      </c>
      <c r="D164" s="36">
        <v>0.7</v>
      </c>
      <c r="E164" s="36">
        <v>0</v>
      </c>
      <c r="F164" s="36">
        <v>0</v>
      </c>
      <c r="G164" s="10"/>
    </row>
    <row r="165" spans="1:7" x14ac:dyDescent="0.25">
      <c r="A165" s="7" t="s">
        <v>478</v>
      </c>
      <c r="B165" s="30">
        <v>0.96</v>
      </c>
      <c r="C165" s="33">
        <v>0.83</v>
      </c>
      <c r="D165" s="36">
        <v>0.13</v>
      </c>
      <c r="E165" s="36">
        <v>0</v>
      </c>
      <c r="F165" s="36">
        <v>0</v>
      </c>
      <c r="G165" s="10"/>
    </row>
    <row r="166" spans="1:7" x14ac:dyDescent="0.25">
      <c r="A166" s="7" t="s">
        <v>370</v>
      </c>
      <c r="B166" s="30">
        <v>2.6257899999999998</v>
      </c>
      <c r="C166" s="33">
        <v>2.04779</v>
      </c>
      <c r="D166" s="36">
        <v>5.5E-2</v>
      </c>
      <c r="E166" s="36">
        <v>0.52300000000000002</v>
      </c>
      <c r="F166" s="36">
        <v>0</v>
      </c>
      <c r="G166" s="10"/>
    </row>
    <row r="167" spans="1:7" x14ac:dyDescent="0.25">
      <c r="A167" s="7" t="s">
        <v>59</v>
      </c>
      <c r="B167" s="30">
        <v>23.7851</v>
      </c>
      <c r="C167" s="33">
        <v>20.97</v>
      </c>
      <c r="D167" s="36">
        <v>1.986</v>
      </c>
      <c r="E167" s="36">
        <v>0.87709999999999999</v>
      </c>
      <c r="F167" s="36">
        <v>0</v>
      </c>
      <c r="G167" s="10"/>
    </row>
    <row r="168" spans="1:7" x14ac:dyDescent="0.25">
      <c r="A168" s="7" t="s">
        <v>60</v>
      </c>
      <c r="B168" s="30">
        <v>16.661000000000001</v>
      </c>
      <c r="C168" s="33">
        <v>1.9E-2</v>
      </c>
      <c r="D168" s="36">
        <v>16.641999999999999</v>
      </c>
      <c r="E168" s="36">
        <v>0</v>
      </c>
      <c r="F168" s="36">
        <v>0</v>
      </c>
      <c r="G168" s="10"/>
    </row>
    <row r="169" spans="1:7" x14ac:dyDescent="0.25">
      <c r="A169" s="7" t="s">
        <v>61</v>
      </c>
      <c r="B169" s="30">
        <v>1.585</v>
      </c>
      <c r="C169" s="33">
        <v>0.19500000000000001</v>
      </c>
      <c r="D169" s="36">
        <v>1.39</v>
      </c>
      <c r="E169" s="36">
        <v>0</v>
      </c>
      <c r="F169" s="36">
        <v>0</v>
      </c>
      <c r="G169" s="10"/>
    </row>
    <row r="170" spans="1:7" x14ac:dyDescent="0.25">
      <c r="A170" s="7" t="s">
        <v>479</v>
      </c>
      <c r="B170" s="30">
        <v>0.31</v>
      </c>
      <c r="C170" s="33">
        <v>0.31</v>
      </c>
      <c r="D170" s="36">
        <v>0</v>
      </c>
      <c r="E170" s="36">
        <v>0</v>
      </c>
      <c r="F170" s="36">
        <v>0</v>
      </c>
      <c r="G170" s="10"/>
    </row>
    <row r="171" spans="1:7" x14ac:dyDescent="0.25">
      <c r="A171" s="7" t="s">
        <v>65</v>
      </c>
      <c r="B171" s="30">
        <v>25.706</v>
      </c>
      <c r="C171" s="33">
        <v>19.882000000000001</v>
      </c>
      <c r="D171" s="36">
        <v>5.8239999999999998</v>
      </c>
      <c r="E171" s="36">
        <v>0</v>
      </c>
      <c r="F171" s="36">
        <v>0</v>
      </c>
      <c r="G171" s="10"/>
    </row>
    <row r="172" spans="1:7" x14ac:dyDescent="0.25">
      <c r="A172" s="7" t="s">
        <v>480</v>
      </c>
      <c r="B172" s="30">
        <v>2.8410000000000002</v>
      </c>
      <c r="C172" s="33">
        <v>1.9550000000000001</v>
      </c>
      <c r="D172" s="36">
        <v>0.55600000000000005</v>
      </c>
      <c r="E172" s="36">
        <v>0.33</v>
      </c>
      <c r="F172" s="36">
        <v>0</v>
      </c>
      <c r="G172" s="10"/>
    </row>
    <row r="173" spans="1:7" x14ac:dyDescent="0.25">
      <c r="A173" s="7" t="s">
        <v>373</v>
      </c>
      <c r="B173" s="30">
        <v>0.30020000000000002</v>
      </c>
      <c r="C173" s="33">
        <v>0.17</v>
      </c>
      <c r="D173" s="36">
        <v>0.13</v>
      </c>
      <c r="E173" s="36">
        <v>2.0000000000000001E-4</v>
      </c>
      <c r="F173" s="36">
        <v>0</v>
      </c>
      <c r="G173" s="10"/>
    </row>
    <row r="174" spans="1:7" x14ac:dyDescent="0.25">
      <c r="A174" s="7" t="s">
        <v>481</v>
      </c>
      <c r="B174" s="30">
        <v>8.0000000000000002E-3</v>
      </c>
      <c r="C174" s="33">
        <v>8.0000000000000002E-3</v>
      </c>
      <c r="D174" s="36">
        <v>0</v>
      </c>
      <c r="E174" s="36">
        <v>0</v>
      </c>
      <c r="F174" s="36">
        <v>0</v>
      </c>
      <c r="G174" s="10"/>
    </row>
    <row r="175" spans="1:7" x14ac:dyDescent="0.25">
      <c r="A175" s="7" t="s">
        <v>482</v>
      </c>
      <c r="B175" s="30">
        <v>0.06</v>
      </c>
      <c r="C175" s="33">
        <v>0.05</v>
      </c>
      <c r="D175" s="36">
        <v>0.01</v>
      </c>
      <c r="E175" s="36">
        <v>0</v>
      </c>
      <c r="F175" s="36">
        <v>0</v>
      </c>
      <c r="G175" s="10"/>
    </row>
    <row r="176" spans="1:7" x14ac:dyDescent="0.25">
      <c r="A176" s="7" t="s">
        <v>76</v>
      </c>
      <c r="B176" s="30">
        <v>2.8570000000000002</v>
      </c>
      <c r="C176" s="33">
        <v>2.548</v>
      </c>
      <c r="D176" s="36">
        <v>0.254</v>
      </c>
      <c r="E176" s="36">
        <v>5.5E-2</v>
      </c>
      <c r="F176" s="36">
        <v>0</v>
      </c>
      <c r="G176" s="10"/>
    </row>
    <row r="177" spans="1:7" x14ac:dyDescent="0.25">
      <c r="A177" s="7" t="s">
        <v>483</v>
      </c>
      <c r="B177" s="30">
        <v>0.30399999999999999</v>
      </c>
      <c r="C177" s="33">
        <v>0.30399999999999999</v>
      </c>
      <c r="D177" s="36">
        <v>0</v>
      </c>
      <c r="E177" s="36">
        <v>0</v>
      </c>
      <c r="F177" s="36">
        <v>0</v>
      </c>
      <c r="G177" s="10"/>
    </row>
    <row r="178" spans="1:7" x14ac:dyDescent="0.25">
      <c r="A178" s="7" t="s">
        <v>484</v>
      </c>
      <c r="B178" s="30">
        <v>0.14499999999999999</v>
      </c>
      <c r="C178" s="33">
        <v>4.4999999999999998E-2</v>
      </c>
      <c r="D178" s="36">
        <v>0.1</v>
      </c>
      <c r="E178" s="36">
        <v>0</v>
      </c>
      <c r="F178" s="36">
        <v>0</v>
      </c>
      <c r="G178" s="10"/>
    </row>
    <row r="179" spans="1:7" x14ac:dyDescent="0.25">
      <c r="A179" s="7" t="s">
        <v>485</v>
      </c>
      <c r="B179" s="30">
        <v>0.31</v>
      </c>
      <c r="C179" s="33">
        <v>0.31</v>
      </c>
      <c r="D179" s="36">
        <v>0</v>
      </c>
      <c r="E179" s="36">
        <v>0</v>
      </c>
      <c r="F179" s="36">
        <v>0</v>
      </c>
      <c r="G179" s="10"/>
    </row>
    <row r="180" spans="1:7" x14ac:dyDescent="0.25">
      <c r="A180" s="7" t="s">
        <v>80</v>
      </c>
      <c r="B180" s="30">
        <v>243.27354</v>
      </c>
      <c r="C180" s="33">
        <v>229.001</v>
      </c>
      <c r="D180" s="36">
        <v>2.036</v>
      </c>
      <c r="E180" s="36">
        <v>0.33400000000000002</v>
      </c>
      <c r="F180" s="36">
        <v>12.93854</v>
      </c>
      <c r="G180" s="10"/>
    </row>
    <row r="181" spans="1:7" x14ac:dyDescent="0.25">
      <c r="A181" s="7" t="s">
        <v>486</v>
      </c>
      <c r="B181" s="30">
        <v>8.7810000000000006</v>
      </c>
      <c r="C181" s="33">
        <v>1.869</v>
      </c>
      <c r="D181" s="36">
        <v>6.4020000000000001</v>
      </c>
      <c r="E181" s="36">
        <v>0.51</v>
      </c>
      <c r="F181" s="36">
        <v>0</v>
      </c>
      <c r="G181" s="10"/>
    </row>
    <row r="182" spans="1:7" x14ac:dyDescent="0.25">
      <c r="A182" s="7" t="s">
        <v>487</v>
      </c>
      <c r="B182" s="30">
        <v>0.41499999999999998</v>
      </c>
      <c r="C182" s="33">
        <v>0.26500000000000001</v>
      </c>
      <c r="D182" s="36">
        <v>0.15</v>
      </c>
      <c r="E182" s="36">
        <v>0</v>
      </c>
      <c r="F182" s="36">
        <v>0</v>
      </c>
      <c r="G182" s="10"/>
    </row>
    <row r="183" spans="1:7" x14ac:dyDescent="0.25">
      <c r="A183" s="7" t="s">
        <v>488</v>
      </c>
      <c r="B183" s="30">
        <v>4.9960000000000004</v>
      </c>
      <c r="C183" s="33">
        <v>3.2080000000000002</v>
      </c>
      <c r="D183" s="36">
        <v>1.788</v>
      </c>
      <c r="E183" s="36">
        <v>0</v>
      </c>
      <c r="F183" s="36">
        <v>0</v>
      </c>
      <c r="G183" s="10"/>
    </row>
    <row r="184" spans="1:7" x14ac:dyDescent="0.25">
      <c r="A184" s="7" t="s">
        <v>84</v>
      </c>
      <c r="B184" s="30">
        <v>0.123</v>
      </c>
      <c r="C184" s="33">
        <v>1.6E-2</v>
      </c>
      <c r="D184" s="36">
        <v>0.105</v>
      </c>
      <c r="E184" s="36">
        <v>2E-3</v>
      </c>
      <c r="F184" s="36">
        <v>0</v>
      </c>
      <c r="G184" s="10"/>
    </row>
    <row r="185" spans="1:7" x14ac:dyDescent="0.25">
      <c r="A185" s="7" t="s">
        <v>86</v>
      </c>
      <c r="B185" s="30">
        <v>15.226000000000001</v>
      </c>
      <c r="C185" s="33">
        <v>15.009</v>
      </c>
      <c r="D185" s="36">
        <v>5.3999999999999999E-2</v>
      </c>
      <c r="E185" s="36">
        <v>0.16300000000000001</v>
      </c>
      <c r="F185" s="36">
        <v>0</v>
      </c>
      <c r="G185" s="10"/>
    </row>
    <row r="186" spans="1:7" x14ac:dyDescent="0.25">
      <c r="A186" s="7" t="s">
        <v>377</v>
      </c>
      <c r="B186" s="30">
        <v>2.4929999999999999</v>
      </c>
      <c r="C186" s="33">
        <v>1.046</v>
      </c>
      <c r="D186" s="36">
        <v>1.347</v>
      </c>
      <c r="E186" s="36">
        <v>0.1</v>
      </c>
      <c r="F186" s="36">
        <v>0</v>
      </c>
      <c r="G186" s="10"/>
    </row>
    <row r="187" spans="1:7" x14ac:dyDescent="0.25">
      <c r="A187" s="7" t="s">
        <v>489</v>
      </c>
      <c r="B187" s="30">
        <v>0.09</v>
      </c>
      <c r="C187" s="33">
        <v>0.09</v>
      </c>
      <c r="D187" s="36">
        <v>0</v>
      </c>
      <c r="E187" s="36">
        <v>0</v>
      </c>
      <c r="F187" s="36">
        <v>0</v>
      </c>
      <c r="G187" s="10"/>
    </row>
    <row r="188" spans="1:7" x14ac:dyDescent="0.25">
      <c r="A188" s="7" t="s">
        <v>95</v>
      </c>
      <c r="B188" s="30">
        <v>11.36</v>
      </c>
      <c r="C188" s="33">
        <v>3.7999999999999999E-2</v>
      </c>
      <c r="D188" s="36">
        <v>11.321999999999999</v>
      </c>
      <c r="E188" s="36">
        <v>0</v>
      </c>
      <c r="F188" s="36">
        <v>0</v>
      </c>
      <c r="G188" s="10"/>
    </row>
    <row r="189" spans="1:7" x14ac:dyDescent="0.25">
      <c r="A189" s="7" t="s">
        <v>96</v>
      </c>
      <c r="B189" s="30">
        <v>7.2969999999999997</v>
      </c>
      <c r="C189" s="33">
        <v>2.1480000000000001</v>
      </c>
      <c r="D189" s="36">
        <v>5.149</v>
      </c>
      <c r="E189" s="36">
        <v>0</v>
      </c>
      <c r="F189" s="36">
        <v>0</v>
      </c>
      <c r="G189" s="10"/>
    </row>
    <row r="190" spans="1:7" x14ac:dyDescent="0.25">
      <c r="A190" s="7" t="s">
        <v>490</v>
      </c>
      <c r="B190" s="30">
        <v>8493.8918599999997</v>
      </c>
      <c r="C190" s="33">
        <v>6685.5529999999999</v>
      </c>
      <c r="D190" s="36">
        <v>1122.4000000000001</v>
      </c>
      <c r="E190" s="36">
        <v>229.11034000000001</v>
      </c>
      <c r="F190" s="36">
        <v>459.67651999999998</v>
      </c>
      <c r="G190" s="10"/>
    </row>
    <row r="191" spans="1:7" x14ac:dyDescent="0.25">
      <c r="A191" s="7" t="s">
        <v>491</v>
      </c>
      <c r="B191" s="30">
        <v>0.84709999999999996</v>
      </c>
      <c r="C191" s="33">
        <v>0.252</v>
      </c>
      <c r="D191" s="36">
        <v>0.59499999999999997</v>
      </c>
      <c r="E191" s="36">
        <v>1E-4</v>
      </c>
      <c r="F191" s="36">
        <v>0</v>
      </c>
      <c r="G191" s="10"/>
    </row>
    <row r="192" spans="1:7" x14ac:dyDescent="0.25">
      <c r="A192" s="7" t="s">
        <v>492</v>
      </c>
      <c r="B192" s="30">
        <v>0.155</v>
      </c>
      <c r="C192" s="33">
        <v>0.155</v>
      </c>
      <c r="D192" s="36">
        <v>0</v>
      </c>
      <c r="E192" s="36">
        <v>0</v>
      </c>
      <c r="F192" s="36">
        <v>0</v>
      </c>
      <c r="G192" s="10"/>
    </row>
    <row r="193" spans="1:7" x14ac:dyDescent="0.25">
      <c r="A193" s="7" t="s">
        <v>161</v>
      </c>
      <c r="B193" s="30">
        <v>240.20699999999999</v>
      </c>
      <c r="C193" s="33">
        <v>213.429</v>
      </c>
      <c r="D193" s="36">
        <v>16.588000000000001</v>
      </c>
      <c r="E193" s="36">
        <v>10.225</v>
      </c>
      <c r="F193" s="36">
        <v>0</v>
      </c>
      <c r="G193" s="10"/>
    </row>
    <row r="194" spans="1:7" x14ac:dyDescent="0.25">
      <c r="A194" s="7" t="s">
        <v>12</v>
      </c>
      <c r="B194" s="30">
        <v>42.503799999999998</v>
      </c>
      <c r="C194" s="33">
        <v>40.694000000000003</v>
      </c>
      <c r="D194" s="36">
        <v>1.744</v>
      </c>
      <c r="E194" s="36">
        <v>6.5799999999999997E-2</v>
      </c>
      <c r="F194" s="36">
        <v>0</v>
      </c>
      <c r="G194" s="10"/>
    </row>
    <row r="195" spans="1:7" x14ac:dyDescent="0.25">
      <c r="A195" s="7" t="s">
        <v>493</v>
      </c>
      <c r="B195" s="30">
        <v>6.976</v>
      </c>
      <c r="C195" s="33">
        <v>1E-3</v>
      </c>
      <c r="D195" s="36">
        <v>6.9749999999999996</v>
      </c>
      <c r="E195" s="36">
        <v>0</v>
      </c>
      <c r="F195" s="36">
        <v>0</v>
      </c>
      <c r="G195" s="10"/>
    </row>
    <row r="196" spans="1:7" x14ac:dyDescent="0.25">
      <c r="A196" s="7" t="s">
        <v>494</v>
      </c>
      <c r="B196" s="30">
        <v>3.5</v>
      </c>
      <c r="C196" s="33">
        <v>3.5</v>
      </c>
      <c r="D196" s="36">
        <v>0</v>
      </c>
      <c r="E196" s="36">
        <v>0</v>
      </c>
      <c r="F196" s="36">
        <v>0</v>
      </c>
      <c r="G196" s="10"/>
    </row>
    <row r="197" spans="1:7" x14ac:dyDescent="0.25">
      <c r="A197" s="7" t="s">
        <v>495</v>
      </c>
      <c r="B197" s="30">
        <v>9.6519999999999992</v>
      </c>
      <c r="C197" s="33">
        <v>2.2090000000000001</v>
      </c>
      <c r="D197" s="36">
        <v>7.4429999999999996</v>
      </c>
      <c r="E197" s="36">
        <v>0</v>
      </c>
      <c r="F197" s="36">
        <v>0</v>
      </c>
      <c r="G197" s="10"/>
    </row>
    <row r="198" spans="1:7" x14ac:dyDescent="0.25">
      <c r="A198" s="7" t="s">
        <v>21</v>
      </c>
      <c r="B198" s="30">
        <v>0.99119999999999997</v>
      </c>
      <c r="C198" s="33">
        <v>0.92600000000000005</v>
      </c>
      <c r="D198" s="36">
        <v>4.4999999999999998E-2</v>
      </c>
      <c r="E198" s="36">
        <v>2.0199999999999999E-2</v>
      </c>
      <c r="F198" s="36">
        <v>0</v>
      </c>
      <c r="G198" s="10"/>
    </row>
    <row r="199" spans="1:7" x14ac:dyDescent="0.25">
      <c r="A199" s="7" t="s">
        <v>215</v>
      </c>
      <c r="B199" s="30">
        <v>4547.1409999999996</v>
      </c>
      <c r="C199" s="33">
        <v>3664</v>
      </c>
      <c r="D199" s="36">
        <v>690.60500000000002</v>
      </c>
      <c r="E199" s="36">
        <v>109.967</v>
      </c>
      <c r="F199" s="36">
        <v>82.569000000000003</v>
      </c>
      <c r="G199" s="10"/>
    </row>
    <row r="200" spans="1:7" x14ac:dyDescent="0.25">
      <c r="A200" s="7" t="s">
        <v>496</v>
      </c>
      <c r="B200" s="30">
        <v>3.2129999999999999E-2</v>
      </c>
      <c r="C200" s="33">
        <v>3.2000000000000001E-2</v>
      </c>
      <c r="D200" s="36">
        <v>0</v>
      </c>
      <c r="E200" s="36">
        <v>1.2999999999999999E-4</v>
      </c>
      <c r="F200" s="36">
        <v>0</v>
      </c>
      <c r="G200" s="10"/>
    </row>
    <row r="201" spans="1:7" x14ac:dyDescent="0.25">
      <c r="A201" s="7" t="s">
        <v>497</v>
      </c>
      <c r="B201" s="30">
        <v>0.83609999999999995</v>
      </c>
      <c r="C201" s="33">
        <v>0.34</v>
      </c>
      <c r="D201" s="36">
        <v>0.45600000000000002</v>
      </c>
      <c r="E201" s="36">
        <v>4.0099999999999997E-2</v>
      </c>
      <c r="F201" s="36">
        <v>0</v>
      </c>
      <c r="G201" s="10"/>
    </row>
    <row r="202" spans="1:7" x14ac:dyDescent="0.25">
      <c r="A202" s="7" t="s">
        <v>498</v>
      </c>
      <c r="B202" s="30">
        <v>0.755</v>
      </c>
      <c r="C202" s="33">
        <v>0.52500000000000002</v>
      </c>
      <c r="D202" s="36">
        <v>0.23</v>
      </c>
      <c r="E202" s="36">
        <v>0</v>
      </c>
      <c r="F202" s="36">
        <v>0</v>
      </c>
      <c r="G202" s="10"/>
    </row>
    <row r="203" spans="1:7" x14ac:dyDescent="0.25">
      <c r="A203" s="7" t="s">
        <v>499</v>
      </c>
      <c r="B203" s="30">
        <v>1.734</v>
      </c>
      <c r="C203" s="33">
        <v>1.734</v>
      </c>
      <c r="D203" s="36">
        <v>0</v>
      </c>
      <c r="E203" s="36">
        <v>0</v>
      </c>
      <c r="F203" s="36">
        <v>0</v>
      </c>
      <c r="G203" s="10"/>
    </row>
    <row r="204" spans="1:7" x14ac:dyDescent="0.25">
      <c r="A204" s="7" t="s">
        <v>500</v>
      </c>
      <c r="B204" s="30" t="s">
        <v>447</v>
      </c>
      <c r="C204" s="33" t="s">
        <v>447</v>
      </c>
      <c r="D204" s="36" t="s">
        <v>447</v>
      </c>
      <c r="E204" s="36" t="s">
        <v>447</v>
      </c>
      <c r="F204" s="36" t="s">
        <v>447</v>
      </c>
      <c r="G204" s="10"/>
    </row>
    <row r="205" spans="1:7" x14ac:dyDescent="0.25">
      <c r="A205" s="7" t="s">
        <v>217</v>
      </c>
      <c r="B205" s="30">
        <v>36.686</v>
      </c>
      <c r="C205" s="33">
        <v>36.685000000000002</v>
      </c>
      <c r="D205" s="36">
        <v>0</v>
      </c>
      <c r="E205" s="36">
        <v>1E-3</v>
      </c>
      <c r="F205" s="36">
        <v>0</v>
      </c>
      <c r="G205" s="10"/>
    </row>
    <row r="206" spans="1:7" x14ac:dyDescent="0.25">
      <c r="A206" s="7" t="s">
        <v>43</v>
      </c>
      <c r="B206" s="30">
        <v>1006.2619999999999</v>
      </c>
      <c r="C206" s="33">
        <v>804.34100000000001</v>
      </c>
      <c r="D206" s="36">
        <v>142.14599999999999</v>
      </c>
      <c r="E206" s="36">
        <v>30.827000000000002</v>
      </c>
      <c r="F206" s="36">
        <v>28.948</v>
      </c>
      <c r="G206" s="10"/>
    </row>
    <row r="207" spans="1:7" x14ac:dyDescent="0.25">
      <c r="A207" s="7" t="s">
        <v>44</v>
      </c>
      <c r="B207" s="30">
        <v>173.50319999999999</v>
      </c>
      <c r="C207" s="33">
        <v>151.738</v>
      </c>
      <c r="D207" s="36">
        <v>12.295</v>
      </c>
      <c r="E207" s="36">
        <v>9.4702000000000002</v>
      </c>
      <c r="F207" s="36">
        <v>0</v>
      </c>
      <c r="G207" s="10"/>
    </row>
    <row r="208" spans="1:7" x14ac:dyDescent="0.25">
      <c r="A208" s="7" t="s">
        <v>175</v>
      </c>
      <c r="B208" s="30">
        <v>1032.165</v>
      </c>
      <c r="C208" s="33">
        <v>759.48099999999999</v>
      </c>
      <c r="D208" s="36">
        <v>82.364999999999995</v>
      </c>
      <c r="E208" s="36">
        <v>35.326999999999998</v>
      </c>
      <c r="F208" s="36">
        <v>156.18199999999999</v>
      </c>
      <c r="G208" s="10"/>
    </row>
    <row r="209" spans="1:7" x14ac:dyDescent="0.25">
      <c r="A209" s="7" t="s">
        <v>501</v>
      </c>
      <c r="B209" s="30">
        <v>2.5000000000000001E-2</v>
      </c>
      <c r="C209" s="33">
        <v>2.5000000000000001E-2</v>
      </c>
      <c r="D209" s="36">
        <v>0</v>
      </c>
      <c r="E209" s="36">
        <v>0</v>
      </c>
      <c r="F209" s="36">
        <v>0</v>
      </c>
      <c r="G209" s="10"/>
    </row>
    <row r="210" spans="1:7" x14ac:dyDescent="0.25">
      <c r="A210" s="7" t="s">
        <v>502</v>
      </c>
      <c r="B210" s="30">
        <v>18.733000000000001</v>
      </c>
      <c r="C210" s="33">
        <v>5.665</v>
      </c>
      <c r="D210" s="36">
        <v>13.068</v>
      </c>
      <c r="E210" s="36">
        <v>0</v>
      </c>
      <c r="F210" s="36">
        <v>0</v>
      </c>
      <c r="G210" s="10"/>
    </row>
    <row r="211" spans="1:7" x14ac:dyDescent="0.25">
      <c r="A211" s="7" t="s">
        <v>503</v>
      </c>
      <c r="B211" s="30">
        <v>489.72899999999998</v>
      </c>
      <c r="C211" s="33">
        <v>335.45400000000001</v>
      </c>
      <c r="D211" s="36">
        <v>4.5519999999999996</v>
      </c>
      <c r="E211" s="36">
        <v>2.984</v>
      </c>
      <c r="F211" s="36">
        <v>147.76300000000001</v>
      </c>
      <c r="G211" s="10"/>
    </row>
    <row r="212" spans="1:7" x14ac:dyDescent="0.25">
      <c r="A212" s="7" t="s">
        <v>504</v>
      </c>
      <c r="B212" s="30">
        <v>12.242000000000001</v>
      </c>
      <c r="C212" s="33">
        <v>0.97399999999999998</v>
      </c>
      <c r="D212" s="36">
        <v>11.268000000000001</v>
      </c>
      <c r="E212" s="36">
        <v>0</v>
      </c>
      <c r="F212" s="36">
        <v>0</v>
      </c>
      <c r="G212" s="10"/>
    </row>
    <row r="213" spans="1:7" x14ac:dyDescent="0.25">
      <c r="A213" s="7" t="s">
        <v>505</v>
      </c>
      <c r="B213" s="30">
        <v>0.83299999999999996</v>
      </c>
      <c r="C213" s="33">
        <v>0.83299999999999996</v>
      </c>
      <c r="D213" s="36">
        <v>0</v>
      </c>
      <c r="E213" s="36">
        <v>0</v>
      </c>
      <c r="F213" s="36">
        <v>0</v>
      </c>
      <c r="G213" s="10"/>
    </row>
    <row r="214" spans="1:7" x14ac:dyDescent="0.25">
      <c r="A214" s="7" t="s">
        <v>56</v>
      </c>
      <c r="B214" s="30">
        <v>122.18701</v>
      </c>
      <c r="C214" s="33">
        <v>113.35599999999999</v>
      </c>
      <c r="D214" s="36">
        <v>7.5469999999999997</v>
      </c>
      <c r="E214" s="36">
        <v>1.2840100000000001</v>
      </c>
      <c r="F214" s="36">
        <v>0</v>
      </c>
      <c r="G214" s="10"/>
    </row>
    <row r="215" spans="1:7" x14ac:dyDescent="0.25">
      <c r="A215" s="7" t="s">
        <v>506</v>
      </c>
      <c r="B215" s="30">
        <v>0.26519999999999999</v>
      </c>
      <c r="C215" s="33">
        <v>0.26500000000000001</v>
      </c>
      <c r="D215" s="36">
        <v>0</v>
      </c>
      <c r="E215" s="36">
        <v>2.0000000000000001E-4</v>
      </c>
      <c r="F215" s="36">
        <v>0</v>
      </c>
      <c r="G215" s="10"/>
    </row>
    <row r="216" spans="1:7" x14ac:dyDescent="0.25">
      <c r="A216" s="7" t="s">
        <v>58</v>
      </c>
      <c r="B216" s="30">
        <v>4.4724000000000004</v>
      </c>
      <c r="C216" s="33">
        <v>4.468</v>
      </c>
      <c r="D216" s="36">
        <v>0</v>
      </c>
      <c r="E216" s="36">
        <v>4.4000000000000003E-3</v>
      </c>
      <c r="F216" s="36">
        <v>0</v>
      </c>
      <c r="G216" s="10"/>
    </row>
    <row r="217" spans="1:7" x14ac:dyDescent="0.25">
      <c r="A217" s="7" t="s">
        <v>507</v>
      </c>
      <c r="B217" s="30">
        <v>2.5000000000000001E-2</v>
      </c>
      <c r="C217" s="33">
        <v>2.5000000000000001E-2</v>
      </c>
      <c r="D217" s="36">
        <v>0</v>
      </c>
      <c r="E217" s="36">
        <v>0</v>
      </c>
      <c r="F217" s="36">
        <v>0</v>
      </c>
      <c r="G217" s="10"/>
    </row>
    <row r="218" spans="1:7" x14ac:dyDescent="0.25">
      <c r="A218" s="7" t="s">
        <v>62</v>
      </c>
      <c r="B218" s="30">
        <v>3.4569999999999999</v>
      </c>
      <c r="C218" s="33">
        <v>2E-3</v>
      </c>
      <c r="D218" s="36">
        <v>3.4550000000000001</v>
      </c>
      <c r="E218" s="36">
        <v>0</v>
      </c>
      <c r="F218" s="36">
        <v>0</v>
      </c>
      <c r="G218" s="10"/>
    </row>
    <row r="219" spans="1:7" x14ac:dyDescent="0.25">
      <c r="A219" s="7" t="s">
        <v>508</v>
      </c>
      <c r="B219" s="30">
        <v>2.4900000000000002</v>
      </c>
      <c r="C219" s="33">
        <v>2.06</v>
      </c>
      <c r="D219" s="36">
        <v>0.4</v>
      </c>
      <c r="E219" s="36">
        <v>0.03</v>
      </c>
      <c r="F219" s="36">
        <v>0</v>
      </c>
      <c r="G219" s="10"/>
    </row>
    <row r="220" spans="1:7" x14ac:dyDescent="0.25">
      <c r="A220" s="7" t="s">
        <v>180</v>
      </c>
      <c r="B220" s="30">
        <v>43.511000000000003</v>
      </c>
      <c r="C220" s="33">
        <v>9.9719999999999995</v>
      </c>
      <c r="D220" s="36">
        <v>24.863</v>
      </c>
      <c r="E220" s="36">
        <v>8.6760000000000002</v>
      </c>
      <c r="F220" s="36">
        <v>0</v>
      </c>
      <c r="G220" s="10"/>
    </row>
    <row r="221" spans="1:7" x14ac:dyDescent="0.25">
      <c r="A221" s="7" t="s">
        <v>509</v>
      </c>
      <c r="B221" s="30">
        <v>3.0000000000000001E-3</v>
      </c>
      <c r="C221" s="33">
        <v>3.0000000000000001E-3</v>
      </c>
      <c r="D221" s="36">
        <v>0</v>
      </c>
      <c r="E221" s="36">
        <v>0</v>
      </c>
      <c r="F221" s="36">
        <v>0</v>
      </c>
      <c r="G221" s="10"/>
    </row>
    <row r="222" spans="1:7" x14ac:dyDescent="0.25">
      <c r="A222" s="7" t="s">
        <v>67</v>
      </c>
      <c r="B222" s="30">
        <v>89.722999999999999</v>
      </c>
      <c r="C222" s="33">
        <v>57.63</v>
      </c>
      <c r="D222" s="36">
        <v>28.231999999999999</v>
      </c>
      <c r="E222" s="36">
        <v>1.7999999999999999E-2</v>
      </c>
      <c r="F222" s="36">
        <v>3.843</v>
      </c>
      <c r="G222" s="10"/>
    </row>
    <row r="223" spans="1:7" x14ac:dyDescent="0.25">
      <c r="A223" s="7" t="s">
        <v>510</v>
      </c>
      <c r="B223" s="30">
        <v>3.3170000000000002</v>
      </c>
      <c r="C223" s="33">
        <v>2.1920000000000002</v>
      </c>
      <c r="D223" s="36">
        <v>0.72499999999999998</v>
      </c>
      <c r="E223" s="36">
        <v>0.4</v>
      </c>
      <c r="F223" s="36">
        <v>0</v>
      </c>
      <c r="G223" s="10"/>
    </row>
    <row r="224" spans="1:7" x14ac:dyDescent="0.25">
      <c r="A224" s="7" t="s">
        <v>71</v>
      </c>
      <c r="B224" s="30">
        <v>66.013999999999996</v>
      </c>
      <c r="C224" s="33">
        <v>46.371000000000002</v>
      </c>
      <c r="D224" s="36">
        <v>9.6010000000000009</v>
      </c>
      <c r="E224" s="36">
        <v>10.042</v>
      </c>
      <c r="F224" s="36">
        <v>0</v>
      </c>
      <c r="G224" s="10"/>
    </row>
    <row r="225" spans="1:7" x14ac:dyDescent="0.25">
      <c r="A225" s="7" t="s">
        <v>511</v>
      </c>
      <c r="B225" s="30">
        <v>0.1152</v>
      </c>
      <c r="C225" s="33">
        <v>0.06</v>
      </c>
      <c r="D225" s="36">
        <v>5.5E-2</v>
      </c>
      <c r="E225" s="36">
        <v>2.0000000000000001E-4</v>
      </c>
      <c r="F225" s="36">
        <v>0</v>
      </c>
      <c r="G225" s="10"/>
    </row>
    <row r="226" spans="1:7" x14ac:dyDescent="0.25">
      <c r="A226" s="7" t="s">
        <v>78</v>
      </c>
      <c r="B226" s="30">
        <v>44.411999999999999</v>
      </c>
      <c r="C226" s="33">
        <v>43.238</v>
      </c>
      <c r="D226" s="36">
        <v>0</v>
      </c>
      <c r="E226" s="36">
        <v>1.1739999999999999</v>
      </c>
      <c r="F226" s="36">
        <v>0</v>
      </c>
      <c r="G226" s="10"/>
    </row>
    <row r="227" spans="1:7" x14ac:dyDescent="0.25">
      <c r="A227" s="7" t="s">
        <v>512</v>
      </c>
      <c r="B227" s="30">
        <v>8.5000000000000006E-2</v>
      </c>
      <c r="C227" s="33">
        <v>8.5000000000000006E-2</v>
      </c>
      <c r="D227" s="36">
        <v>0</v>
      </c>
      <c r="E227" s="36">
        <v>0</v>
      </c>
      <c r="F227" s="36">
        <v>0</v>
      </c>
      <c r="G227" s="10"/>
    </row>
    <row r="228" spans="1:7" x14ac:dyDescent="0.25">
      <c r="A228" s="7" t="s">
        <v>81</v>
      </c>
      <c r="B228" s="30">
        <v>11.164999999999999</v>
      </c>
      <c r="C228" s="33">
        <v>6.4820000000000002</v>
      </c>
      <c r="D228" s="36">
        <v>4.5730000000000004</v>
      </c>
      <c r="E228" s="36">
        <v>0.11</v>
      </c>
      <c r="F228" s="36">
        <v>0</v>
      </c>
      <c r="G228" s="10"/>
    </row>
    <row r="229" spans="1:7" x14ac:dyDescent="0.25">
      <c r="A229" s="7" t="s">
        <v>223</v>
      </c>
      <c r="B229" s="30">
        <v>234.98851999999999</v>
      </c>
      <c r="C229" s="33">
        <v>186.126</v>
      </c>
      <c r="D229" s="36">
        <v>3.96</v>
      </c>
      <c r="E229" s="36">
        <v>5.13</v>
      </c>
      <c r="F229" s="36">
        <v>40.371519999999997</v>
      </c>
      <c r="G229" s="10"/>
    </row>
    <row r="230" spans="1:7" x14ac:dyDescent="0.25">
      <c r="A230" s="7" t="s">
        <v>83</v>
      </c>
      <c r="B230" s="30">
        <v>140.846</v>
      </c>
      <c r="C230" s="33">
        <v>129.55600000000001</v>
      </c>
      <c r="D230" s="36">
        <v>8.0809999999999995</v>
      </c>
      <c r="E230" s="36">
        <v>3.2090000000000001</v>
      </c>
      <c r="F230" s="36">
        <v>0</v>
      </c>
      <c r="G230" s="10"/>
    </row>
    <row r="231" spans="1:7" x14ac:dyDescent="0.25">
      <c r="A231" s="7" t="s">
        <v>513</v>
      </c>
      <c r="B231" s="30">
        <v>0</v>
      </c>
      <c r="C231" s="33">
        <v>0</v>
      </c>
      <c r="D231" s="36">
        <v>0</v>
      </c>
      <c r="E231" s="36">
        <v>0</v>
      </c>
      <c r="F231" s="36">
        <v>0</v>
      </c>
      <c r="G231" s="10"/>
    </row>
    <row r="232" spans="1:7" x14ac:dyDescent="0.25">
      <c r="A232" s="7" t="s">
        <v>514</v>
      </c>
      <c r="B232" s="30">
        <v>4.8000000000000001E-2</v>
      </c>
      <c r="C232" s="33">
        <v>4.8000000000000001E-2</v>
      </c>
      <c r="D232" s="36">
        <v>0</v>
      </c>
      <c r="E232" s="36">
        <v>0</v>
      </c>
      <c r="F232" s="36">
        <v>0</v>
      </c>
      <c r="G232" s="10"/>
    </row>
    <row r="233" spans="1:7" x14ac:dyDescent="0.25">
      <c r="A233" s="7" t="s">
        <v>515</v>
      </c>
      <c r="B233" s="30">
        <v>0.42799999999999999</v>
      </c>
      <c r="C233" s="33">
        <v>0.41</v>
      </c>
      <c r="D233" s="36">
        <v>1.7999999999999999E-2</v>
      </c>
      <c r="E233" s="36">
        <v>0</v>
      </c>
      <c r="F233" s="36">
        <v>0</v>
      </c>
      <c r="G233" s="10"/>
    </row>
    <row r="234" spans="1:7" x14ac:dyDescent="0.25">
      <c r="A234" s="7" t="s">
        <v>516</v>
      </c>
      <c r="B234" s="30">
        <v>5.5E-2</v>
      </c>
      <c r="C234" s="33">
        <v>5.5E-2</v>
      </c>
      <c r="D234" s="36">
        <v>0</v>
      </c>
      <c r="E234" s="36">
        <v>0</v>
      </c>
      <c r="F234" s="36">
        <v>0</v>
      </c>
      <c r="G234" s="10"/>
    </row>
    <row r="235" spans="1:7" x14ac:dyDescent="0.25">
      <c r="A235" s="7" t="s">
        <v>93</v>
      </c>
      <c r="B235" s="30">
        <v>100.776</v>
      </c>
      <c r="C235" s="33">
        <v>60.155999999999999</v>
      </c>
      <c r="D235" s="36">
        <v>40.515000000000001</v>
      </c>
      <c r="E235" s="36">
        <v>0.105</v>
      </c>
      <c r="F235" s="36">
        <v>0</v>
      </c>
      <c r="G235" s="10"/>
    </row>
    <row r="236" spans="1:7" x14ac:dyDescent="0.25">
      <c r="A236" s="7" t="s">
        <v>517</v>
      </c>
      <c r="B236" s="30">
        <v>0</v>
      </c>
      <c r="C236" s="33">
        <v>0</v>
      </c>
      <c r="D236" s="36">
        <v>0</v>
      </c>
      <c r="E236" s="36">
        <v>0</v>
      </c>
      <c r="F236" s="36">
        <v>0</v>
      </c>
      <c r="G236" s="10"/>
    </row>
    <row r="237" spans="1:7" x14ac:dyDescent="0.25">
      <c r="A237" s="7" t="s">
        <v>1</v>
      </c>
      <c r="B237" s="30">
        <v>21182.422409999999</v>
      </c>
      <c r="C237" s="33">
        <v>14264.164150000001</v>
      </c>
      <c r="D237" s="36">
        <v>3489.0160000000001</v>
      </c>
      <c r="E237" s="36">
        <v>934.50564999999995</v>
      </c>
      <c r="F237" s="36">
        <v>2517.7446100000002</v>
      </c>
      <c r="G237" s="10"/>
    </row>
  </sheetData>
  <mergeCells count="1"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6"/>
  <sheetViews>
    <sheetView topLeftCell="T1" workbookViewId="0">
      <selection activeCell="B1" sqref="B1:AJ1048576"/>
    </sheetView>
  </sheetViews>
  <sheetFormatPr defaultRowHeight="15" x14ac:dyDescent="0.25"/>
  <sheetData>
    <row r="1" spans="1:36" x14ac:dyDescent="0.25">
      <c r="A1" t="s">
        <v>534</v>
      </c>
      <c r="B1" t="s">
        <v>0</v>
      </c>
    </row>
    <row r="2" spans="1:36" x14ac:dyDescent="0.25">
      <c r="B2" t="s">
        <v>161</v>
      </c>
      <c r="C2" t="s">
        <v>162</v>
      </c>
      <c r="D2" t="s">
        <v>163</v>
      </c>
      <c r="E2" t="s">
        <v>164</v>
      </c>
      <c r="F2" t="s">
        <v>165</v>
      </c>
      <c r="G2" t="s">
        <v>166</v>
      </c>
      <c r="H2" t="s">
        <v>167</v>
      </c>
      <c r="I2" t="s">
        <v>168</v>
      </c>
      <c r="J2" t="s">
        <v>169</v>
      </c>
      <c r="K2" t="s">
        <v>170</v>
      </c>
      <c r="L2" t="s">
        <v>171</v>
      </c>
      <c r="M2" t="s">
        <v>172</v>
      </c>
      <c r="N2" t="s">
        <v>173</v>
      </c>
      <c r="O2" t="s">
        <v>174</v>
      </c>
      <c r="P2" t="s">
        <v>175</v>
      </c>
      <c r="Q2" t="s">
        <v>176</v>
      </c>
      <c r="R2" t="s">
        <v>177</v>
      </c>
      <c r="S2" t="s">
        <v>178</v>
      </c>
      <c r="T2" t="s">
        <v>179</v>
      </c>
      <c r="U2" t="s">
        <v>180</v>
      </c>
      <c r="V2" t="s">
        <v>181</v>
      </c>
      <c r="W2" t="s">
        <v>182</v>
      </c>
      <c r="X2" t="s">
        <v>183</v>
      </c>
      <c r="Y2" t="s">
        <v>184</v>
      </c>
      <c r="Z2" t="s">
        <v>185</v>
      </c>
      <c r="AA2" t="s">
        <v>186</v>
      </c>
      <c r="AB2" t="s">
        <v>187</v>
      </c>
      <c r="AC2" t="s">
        <v>188</v>
      </c>
      <c r="AD2" t="s">
        <v>189</v>
      </c>
      <c r="AE2" t="s">
        <v>190</v>
      </c>
      <c r="AF2" t="s">
        <v>2</v>
      </c>
      <c r="AG2" t="s">
        <v>191</v>
      </c>
      <c r="AH2" t="s">
        <v>192</v>
      </c>
      <c r="AI2" t="s">
        <v>193</v>
      </c>
      <c r="AJ2" t="s">
        <v>194</v>
      </c>
    </row>
    <row r="3" spans="1:36" x14ac:dyDescent="0.25">
      <c r="A3" t="s">
        <v>97</v>
      </c>
      <c r="B3" t="s">
        <v>98</v>
      </c>
      <c r="C3" t="s">
        <v>98</v>
      </c>
      <c r="D3" t="s">
        <v>98</v>
      </c>
      <c r="E3" t="s">
        <v>98</v>
      </c>
      <c r="F3" t="s">
        <v>98</v>
      </c>
      <c r="G3" t="s">
        <v>98</v>
      </c>
      <c r="H3" t="s">
        <v>98</v>
      </c>
      <c r="I3" t="s">
        <v>98</v>
      </c>
      <c r="J3" t="s">
        <v>98</v>
      </c>
      <c r="K3" t="s">
        <v>98</v>
      </c>
      <c r="L3" t="s">
        <v>98</v>
      </c>
      <c r="M3" t="s">
        <v>98</v>
      </c>
      <c r="N3" t="s">
        <v>98</v>
      </c>
      <c r="O3" t="s">
        <v>98</v>
      </c>
      <c r="P3" t="s">
        <v>98</v>
      </c>
      <c r="Q3" t="s">
        <v>98</v>
      </c>
      <c r="R3" t="s">
        <v>98</v>
      </c>
      <c r="S3" t="s">
        <v>98</v>
      </c>
      <c r="T3" t="s">
        <v>98</v>
      </c>
      <c r="U3" t="s">
        <v>98</v>
      </c>
      <c r="V3" t="s">
        <v>98</v>
      </c>
      <c r="W3" t="s">
        <v>98</v>
      </c>
      <c r="X3" t="s">
        <v>98</v>
      </c>
      <c r="Y3" t="s">
        <v>98</v>
      </c>
      <c r="Z3" t="s">
        <v>98</v>
      </c>
      <c r="AA3" t="s">
        <v>98</v>
      </c>
      <c r="AB3" t="s">
        <v>98</v>
      </c>
      <c r="AC3" t="s">
        <v>98</v>
      </c>
      <c r="AD3" t="s">
        <v>98</v>
      </c>
      <c r="AE3" t="s">
        <v>98</v>
      </c>
      <c r="AF3" t="s">
        <v>98</v>
      </c>
      <c r="AG3" t="s">
        <v>98</v>
      </c>
      <c r="AH3" t="s">
        <v>98</v>
      </c>
      <c r="AI3" t="s">
        <v>98</v>
      </c>
      <c r="AJ3" t="s">
        <v>98</v>
      </c>
    </row>
    <row r="4" spans="1:36" x14ac:dyDescent="0.25">
      <c r="A4" t="s">
        <v>99</v>
      </c>
      <c r="B4" t="s">
        <v>98</v>
      </c>
      <c r="C4" t="s">
        <v>98</v>
      </c>
      <c r="D4" t="s">
        <v>98</v>
      </c>
      <c r="E4" t="s">
        <v>98</v>
      </c>
      <c r="F4" t="s">
        <v>98</v>
      </c>
      <c r="G4" t="s">
        <v>98</v>
      </c>
      <c r="H4" t="s">
        <v>98</v>
      </c>
      <c r="I4" t="s">
        <v>98</v>
      </c>
      <c r="J4" t="s">
        <v>98</v>
      </c>
      <c r="K4" t="s">
        <v>98</v>
      </c>
      <c r="L4" t="s">
        <v>98</v>
      </c>
      <c r="M4" t="s">
        <v>98</v>
      </c>
      <c r="N4" t="s">
        <v>98</v>
      </c>
      <c r="O4" t="s">
        <v>98</v>
      </c>
      <c r="P4" t="s">
        <v>98</v>
      </c>
      <c r="Q4" t="s">
        <v>98</v>
      </c>
      <c r="R4" t="s">
        <v>98</v>
      </c>
      <c r="S4" t="s">
        <v>98</v>
      </c>
      <c r="T4" t="s">
        <v>98</v>
      </c>
      <c r="U4" t="s">
        <v>98</v>
      </c>
      <c r="V4" t="s">
        <v>98</v>
      </c>
      <c r="W4" t="s">
        <v>98</v>
      </c>
      <c r="X4" t="s">
        <v>98</v>
      </c>
      <c r="Y4" t="s">
        <v>98</v>
      </c>
      <c r="Z4" t="s">
        <v>98</v>
      </c>
      <c r="AA4" t="s">
        <v>98</v>
      </c>
      <c r="AB4" t="s">
        <v>98</v>
      </c>
      <c r="AC4" t="s">
        <v>98</v>
      </c>
      <c r="AD4" t="s">
        <v>98</v>
      </c>
      <c r="AE4" t="s">
        <v>98</v>
      </c>
      <c r="AF4" t="s">
        <v>98</v>
      </c>
      <c r="AG4" t="s">
        <v>98</v>
      </c>
      <c r="AH4" t="s">
        <v>98</v>
      </c>
      <c r="AI4" t="s">
        <v>98</v>
      </c>
      <c r="AJ4" t="s">
        <v>98</v>
      </c>
    </row>
    <row r="5" spans="1:36" x14ac:dyDescent="0.25">
      <c r="A5" t="s">
        <v>100</v>
      </c>
      <c r="B5">
        <v>0</v>
      </c>
      <c r="C5">
        <v>455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6369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5179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143</v>
      </c>
      <c r="Z5">
        <v>6966</v>
      </c>
      <c r="AA5">
        <v>0</v>
      </c>
      <c r="AB5">
        <v>0</v>
      </c>
      <c r="AC5">
        <v>0</v>
      </c>
      <c r="AD5">
        <v>0</v>
      </c>
      <c r="AE5">
        <v>4333</v>
      </c>
      <c r="AF5">
        <v>23445</v>
      </c>
      <c r="AG5">
        <v>4333</v>
      </c>
      <c r="AH5">
        <v>5179</v>
      </c>
      <c r="AI5">
        <v>13933</v>
      </c>
      <c r="AJ5">
        <v>23445</v>
      </c>
    </row>
    <row r="6" spans="1:36" x14ac:dyDescent="0.25">
      <c r="A6" t="s">
        <v>101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34718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1981</v>
      </c>
      <c r="AD6">
        <v>0</v>
      </c>
      <c r="AE6">
        <v>0</v>
      </c>
      <c r="AF6">
        <v>36699</v>
      </c>
      <c r="AG6">
        <v>0</v>
      </c>
      <c r="AH6">
        <v>0</v>
      </c>
      <c r="AI6">
        <v>36699</v>
      </c>
      <c r="AJ6">
        <v>36699</v>
      </c>
    </row>
    <row r="7" spans="1:36" x14ac:dyDescent="0.25">
      <c r="A7" t="s">
        <v>102</v>
      </c>
      <c r="B7">
        <v>73013</v>
      </c>
      <c r="C7">
        <v>5809</v>
      </c>
      <c r="D7">
        <v>6473</v>
      </c>
      <c r="E7">
        <v>26850</v>
      </c>
      <c r="F7">
        <v>7206</v>
      </c>
      <c r="G7">
        <v>19899</v>
      </c>
      <c r="H7">
        <v>13879</v>
      </c>
      <c r="I7">
        <v>24446</v>
      </c>
      <c r="J7">
        <v>91015</v>
      </c>
      <c r="K7">
        <v>0</v>
      </c>
      <c r="L7">
        <v>335</v>
      </c>
      <c r="M7">
        <v>0</v>
      </c>
      <c r="N7">
        <v>5499</v>
      </c>
      <c r="O7">
        <v>44112</v>
      </c>
      <c r="P7">
        <v>272253</v>
      </c>
      <c r="Q7">
        <v>144113</v>
      </c>
      <c r="R7">
        <v>0</v>
      </c>
      <c r="S7">
        <v>0</v>
      </c>
      <c r="T7">
        <v>24917</v>
      </c>
      <c r="U7">
        <v>0</v>
      </c>
      <c r="V7">
        <v>43</v>
      </c>
      <c r="W7">
        <v>90807</v>
      </c>
      <c r="X7">
        <v>12398</v>
      </c>
      <c r="Y7">
        <v>2751</v>
      </c>
      <c r="Z7">
        <v>57456</v>
      </c>
      <c r="AA7">
        <v>649</v>
      </c>
      <c r="AB7">
        <v>0</v>
      </c>
      <c r="AC7">
        <v>12058</v>
      </c>
      <c r="AD7">
        <v>136546</v>
      </c>
      <c r="AE7">
        <v>797780</v>
      </c>
      <c r="AF7">
        <v>1870307</v>
      </c>
      <c r="AG7">
        <v>824630</v>
      </c>
      <c r="AH7">
        <v>489379</v>
      </c>
      <c r="AI7">
        <v>556298</v>
      </c>
      <c r="AJ7">
        <v>1870307</v>
      </c>
    </row>
    <row r="8" spans="1:36" x14ac:dyDescent="0.25">
      <c r="A8" t="s">
        <v>103</v>
      </c>
      <c r="B8">
        <v>65688</v>
      </c>
      <c r="C8">
        <v>0</v>
      </c>
      <c r="D8">
        <v>0</v>
      </c>
      <c r="E8">
        <v>72888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215</v>
      </c>
      <c r="M8">
        <v>0</v>
      </c>
      <c r="N8">
        <v>0</v>
      </c>
      <c r="O8">
        <v>0</v>
      </c>
      <c r="P8">
        <v>0</v>
      </c>
      <c r="Q8">
        <v>8457</v>
      </c>
      <c r="R8">
        <v>0</v>
      </c>
      <c r="S8">
        <v>31329</v>
      </c>
      <c r="T8">
        <v>0</v>
      </c>
      <c r="U8">
        <v>2519</v>
      </c>
      <c r="V8">
        <v>0</v>
      </c>
      <c r="W8">
        <v>0</v>
      </c>
      <c r="X8">
        <v>0</v>
      </c>
      <c r="Y8">
        <v>0</v>
      </c>
      <c r="Z8">
        <v>3994</v>
      </c>
      <c r="AA8">
        <v>0</v>
      </c>
      <c r="AB8">
        <v>0</v>
      </c>
      <c r="AC8">
        <v>0</v>
      </c>
      <c r="AD8">
        <v>0</v>
      </c>
      <c r="AE8">
        <v>851627</v>
      </c>
      <c r="AF8">
        <v>1036717</v>
      </c>
      <c r="AG8">
        <v>955844</v>
      </c>
      <c r="AH8">
        <v>76664</v>
      </c>
      <c r="AI8">
        <v>4209</v>
      </c>
      <c r="AJ8">
        <v>1005388</v>
      </c>
    </row>
    <row r="9" spans="1:36" x14ac:dyDescent="0.25">
      <c r="A9" t="s">
        <v>104</v>
      </c>
      <c r="B9">
        <v>57249</v>
      </c>
      <c r="C9">
        <v>0</v>
      </c>
      <c r="D9">
        <v>0</v>
      </c>
      <c r="E9">
        <v>15903</v>
      </c>
      <c r="F9">
        <v>46556</v>
      </c>
      <c r="G9">
        <v>0</v>
      </c>
      <c r="H9">
        <v>0</v>
      </c>
      <c r="I9">
        <v>0</v>
      </c>
      <c r="J9">
        <v>165792</v>
      </c>
      <c r="K9">
        <v>34676</v>
      </c>
      <c r="L9">
        <v>6823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22</v>
      </c>
      <c r="V9">
        <v>0</v>
      </c>
      <c r="W9">
        <v>54762</v>
      </c>
      <c r="X9">
        <v>0</v>
      </c>
      <c r="Y9">
        <v>1908</v>
      </c>
      <c r="Z9">
        <v>4379</v>
      </c>
      <c r="AA9">
        <v>0</v>
      </c>
      <c r="AB9">
        <v>0</v>
      </c>
      <c r="AC9">
        <v>38294</v>
      </c>
      <c r="AD9">
        <v>0</v>
      </c>
      <c r="AE9">
        <v>90232</v>
      </c>
      <c r="AF9">
        <v>516596</v>
      </c>
      <c r="AG9">
        <v>106135</v>
      </c>
      <c r="AH9">
        <v>57271</v>
      </c>
      <c r="AI9">
        <v>353190</v>
      </c>
      <c r="AJ9">
        <v>516596</v>
      </c>
    </row>
    <row r="10" spans="1:36" x14ac:dyDescent="0.25">
      <c r="A10" t="s">
        <v>105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7399</v>
      </c>
      <c r="I10">
        <v>0</v>
      </c>
      <c r="J10">
        <v>0</v>
      </c>
      <c r="K10">
        <v>0</v>
      </c>
      <c r="L10">
        <v>0</v>
      </c>
      <c r="M10">
        <v>0</v>
      </c>
      <c r="N10">
        <v>2172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355</v>
      </c>
      <c r="AB10">
        <v>0</v>
      </c>
      <c r="AC10">
        <v>0</v>
      </c>
      <c r="AD10">
        <v>0</v>
      </c>
      <c r="AE10">
        <v>0</v>
      </c>
      <c r="AF10">
        <v>9926</v>
      </c>
      <c r="AG10">
        <v>0</v>
      </c>
      <c r="AH10">
        <v>0</v>
      </c>
      <c r="AI10">
        <v>9926</v>
      </c>
      <c r="AJ10">
        <v>9926</v>
      </c>
    </row>
    <row r="11" spans="1:36" x14ac:dyDescent="0.25">
      <c r="A11" t="s">
        <v>106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370490</v>
      </c>
      <c r="AF11">
        <v>370490</v>
      </c>
      <c r="AG11">
        <v>370490</v>
      </c>
      <c r="AH11">
        <v>0</v>
      </c>
      <c r="AI11">
        <v>0</v>
      </c>
      <c r="AJ11">
        <v>370490</v>
      </c>
    </row>
    <row r="12" spans="1:36" x14ac:dyDescent="0.25">
      <c r="A12" t="s">
        <v>107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68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68</v>
      </c>
      <c r="AG12">
        <v>0</v>
      </c>
      <c r="AH12">
        <v>0</v>
      </c>
      <c r="AI12">
        <v>68</v>
      </c>
      <c r="AJ12">
        <v>68</v>
      </c>
    </row>
    <row r="13" spans="1:36" x14ac:dyDescent="0.25">
      <c r="A13" t="s">
        <v>108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</row>
    <row r="14" spans="1:36" x14ac:dyDescent="0.25">
      <c r="A14" t="s">
        <v>109</v>
      </c>
      <c r="B14">
        <v>0</v>
      </c>
      <c r="C14">
        <v>0</v>
      </c>
      <c r="D14">
        <v>0</v>
      </c>
      <c r="E14">
        <v>0</v>
      </c>
      <c r="F14">
        <v>28</v>
      </c>
      <c r="G14">
        <v>0</v>
      </c>
      <c r="H14">
        <v>9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37</v>
      </c>
      <c r="AG14">
        <v>0</v>
      </c>
      <c r="AH14">
        <v>0</v>
      </c>
      <c r="AI14">
        <v>37</v>
      </c>
      <c r="AJ14">
        <v>37</v>
      </c>
    </row>
    <row r="15" spans="1:36" x14ac:dyDescent="0.25">
      <c r="A15" t="s">
        <v>110</v>
      </c>
      <c r="B15">
        <v>94</v>
      </c>
      <c r="C15">
        <v>0</v>
      </c>
      <c r="D15">
        <v>0</v>
      </c>
      <c r="E15">
        <v>0</v>
      </c>
      <c r="F15">
        <v>5</v>
      </c>
      <c r="G15">
        <v>0</v>
      </c>
      <c r="H15">
        <v>0</v>
      </c>
      <c r="I15">
        <v>0</v>
      </c>
      <c r="J15">
        <v>1700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1799</v>
      </c>
      <c r="AG15">
        <v>0</v>
      </c>
      <c r="AH15">
        <v>94</v>
      </c>
      <c r="AI15">
        <v>1705</v>
      </c>
      <c r="AJ15">
        <v>1799</v>
      </c>
    </row>
    <row r="16" spans="1:36" x14ac:dyDescent="0.25">
      <c r="A16" t="s">
        <v>111</v>
      </c>
      <c r="B16">
        <v>0</v>
      </c>
      <c r="C16">
        <v>0</v>
      </c>
      <c r="D16">
        <v>0</v>
      </c>
      <c r="E16">
        <v>0</v>
      </c>
      <c r="F16">
        <v>1805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1805</v>
      </c>
      <c r="AG16">
        <v>0</v>
      </c>
      <c r="AH16">
        <v>0</v>
      </c>
      <c r="AI16">
        <v>1805</v>
      </c>
      <c r="AJ16">
        <v>1805</v>
      </c>
    </row>
    <row r="17" spans="1:36" x14ac:dyDescent="0.25">
      <c r="A17" t="s">
        <v>112</v>
      </c>
      <c r="B17">
        <v>0</v>
      </c>
      <c r="C17">
        <v>207</v>
      </c>
      <c r="D17">
        <v>191</v>
      </c>
      <c r="E17">
        <v>43</v>
      </c>
      <c r="F17">
        <v>300</v>
      </c>
      <c r="G17">
        <v>0</v>
      </c>
      <c r="H17">
        <v>26</v>
      </c>
      <c r="I17">
        <v>889</v>
      </c>
      <c r="J17">
        <v>2048</v>
      </c>
      <c r="K17">
        <v>0</v>
      </c>
      <c r="L17">
        <v>30</v>
      </c>
      <c r="M17">
        <v>0</v>
      </c>
      <c r="N17">
        <v>0</v>
      </c>
      <c r="O17">
        <v>1596</v>
      </c>
      <c r="P17">
        <v>9149</v>
      </c>
      <c r="Q17">
        <v>1212</v>
      </c>
      <c r="R17">
        <v>0</v>
      </c>
      <c r="S17">
        <v>68</v>
      </c>
      <c r="T17">
        <v>305</v>
      </c>
      <c r="U17">
        <v>186</v>
      </c>
      <c r="V17">
        <v>0</v>
      </c>
      <c r="W17">
        <v>1464</v>
      </c>
      <c r="X17">
        <v>0</v>
      </c>
      <c r="Y17">
        <v>158</v>
      </c>
      <c r="Z17">
        <v>370</v>
      </c>
      <c r="AA17">
        <v>53</v>
      </c>
      <c r="AB17">
        <v>0</v>
      </c>
      <c r="AC17">
        <v>353</v>
      </c>
      <c r="AD17">
        <v>354</v>
      </c>
      <c r="AE17">
        <v>693</v>
      </c>
      <c r="AF17">
        <v>19695</v>
      </c>
      <c r="AG17">
        <v>804</v>
      </c>
      <c r="AH17">
        <v>10547</v>
      </c>
      <c r="AI17">
        <v>8344</v>
      </c>
      <c r="AJ17">
        <v>19627</v>
      </c>
    </row>
    <row r="18" spans="1:36" x14ac:dyDescent="0.25">
      <c r="A18" t="s">
        <v>113</v>
      </c>
      <c r="B18">
        <v>1591</v>
      </c>
      <c r="C18">
        <v>1121</v>
      </c>
      <c r="D18">
        <v>1663</v>
      </c>
      <c r="E18">
        <v>41</v>
      </c>
      <c r="F18">
        <v>763</v>
      </c>
      <c r="G18">
        <v>0</v>
      </c>
      <c r="H18">
        <v>564</v>
      </c>
      <c r="I18">
        <v>2862</v>
      </c>
      <c r="J18">
        <v>8729</v>
      </c>
      <c r="K18">
        <v>0</v>
      </c>
      <c r="L18">
        <v>84</v>
      </c>
      <c r="M18">
        <v>0</v>
      </c>
      <c r="N18">
        <v>0</v>
      </c>
      <c r="O18">
        <v>3857</v>
      </c>
      <c r="P18">
        <v>26098</v>
      </c>
      <c r="Q18">
        <v>9759</v>
      </c>
      <c r="R18">
        <v>0</v>
      </c>
      <c r="S18">
        <v>161</v>
      </c>
      <c r="T18">
        <v>3240</v>
      </c>
      <c r="U18">
        <v>435</v>
      </c>
      <c r="V18">
        <v>94</v>
      </c>
      <c r="W18">
        <v>598</v>
      </c>
      <c r="X18">
        <v>0</v>
      </c>
      <c r="Y18">
        <v>247</v>
      </c>
      <c r="Z18">
        <v>920</v>
      </c>
      <c r="AA18">
        <v>573</v>
      </c>
      <c r="AB18">
        <v>0</v>
      </c>
      <c r="AC18">
        <v>745</v>
      </c>
      <c r="AD18">
        <v>1270</v>
      </c>
      <c r="AE18">
        <v>3300</v>
      </c>
      <c r="AF18">
        <v>68715</v>
      </c>
      <c r="AG18">
        <v>3502</v>
      </c>
      <c r="AH18">
        <v>37883</v>
      </c>
      <c r="AI18">
        <v>27330</v>
      </c>
      <c r="AJ18">
        <v>68554</v>
      </c>
    </row>
    <row r="19" spans="1:36" x14ac:dyDescent="0.25">
      <c r="A19" t="s">
        <v>114</v>
      </c>
      <c r="B19">
        <v>0</v>
      </c>
      <c r="C19">
        <v>0</v>
      </c>
      <c r="D19">
        <v>0</v>
      </c>
      <c r="E19">
        <v>0</v>
      </c>
      <c r="F19">
        <v>25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170</v>
      </c>
      <c r="P19">
        <v>3277</v>
      </c>
      <c r="Q19">
        <v>1984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16</v>
      </c>
      <c r="Z19">
        <v>0</v>
      </c>
      <c r="AA19">
        <v>75</v>
      </c>
      <c r="AB19">
        <v>0</v>
      </c>
      <c r="AC19">
        <v>0</v>
      </c>
      <c r="AD19">
        <v>0</v>
      </c>
      <c r="AE19">
        <v>0</v>
      </c>
      <c r="AF19">
        <v>5547</v>
      </c>
      <c r="AG19">
        <v>0</v>
      </c>
      <c r="AH19">
        <v>5261</v>
      </c>
      <c r="AI19">
        <v>286</v>
      </c>
      <c r="AJ19">
        <v>5547</v>
      </c>
    </row>
    <row r="20" spans="1:36" x14ac:dyDescent="0.25">
      <c r="A20" t="s">
        <v>115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</row>
    <row r="21" spans="1:36" x14ac:dyDescent="0.25">
      <c r="A21" t="s">
        <v>116</v>
      </c>
      <c r="B21">
        <v>0</v>
      </c>
      <c r="C21">
        <v>273</v>
      </c>
      <c r="D21">
        <v>533</v>
      </c>
      <c r="E21">
        <v>0</v>
      </c>
      <c r="F21">
        <v>0</v>
      </c>
      <c r="G21">
        <v>0</v>
      </c>
      <c r="H21">
        <v>47</v>
      </c>
      <c r="I21">
        <v>0</v>
      </c>
      <c r="J21">
        <v>683</v>
      </c>
      <c r="K21">
        <v>25</v>
      </c>
      <c r="L21">
        <v>5</v>
      </c>
      <c r="M21">
        <v>0</v>
      </c>
      <c r="N21">
        <v>0</v>
      </c>
      <c r="O21">
        <v>184</v>
      </c>
      <c r="P21">
        <v>425</v>
      </c>
      <c r="Q21">
        <v>11</v>
      </c>
      <c r="R21">
        <v>0</v>
      </c>
      <c r="S21">
        <v>0</v>
      </c>
      <c r="T21">
        <v>0</v>
      </c>
      <c r="U21">
        <v>0</v>
      </c>
      <c r="V21">
        <v>11</v>
      </c>
      <c r="W21">
        <v>335</v>
      </c>
      <c r="X21">
        <v>10</v>
      </c>
      <c r="Y21">
        <v>1</v>
      </c>
      <c r="Z21" t="s">
        <v>195</v>
      </c>
      <c r="AA21">
        <v>78</v>
      </c>
      <c r="AB21">
        <v>230</v>
      </c>
      <c r="AC21">
        <v>119</v>
      </c>
      <c r="AD21">
        <v>1117</v>
      </c>
      <c r="AE21">
        <v>5006</v>
      </c>
      <c r="AF21">
        <v>9093</v>
      </c>
      <c r="AG21">
        <v>5006</v>
      </c>
      <c r="AH21">
        <v>436</v>
      </c>
      <c r="AI21">
        <v>3651</v>
      </c>
      <c r="AJ21">
        <v>9093</v>
      </c>
    </row>
    <row r="22" spans="1:36" x14ac:dyDescent="0.25">
      <c r="A22" t="s">
        <v>117</v>
      </c>
      <c r="B22">
        <v>0</v>
      </c>
      <c r="C22">
        <v>358</v>
      </c>
      <c r="D22">
        <v>297</v>
      </c>
      <c r="E22">
        <v>102</v>
      </c>
      <c r="F22">
        <v>11</v>
      </c>
      <c r="G22">
        <v>1039</v>
      </c>
      <c r="H22">
        <v>287</v>
      </c>
      <c r="I22">
        <v>1793</v>
      </c>
      <c r="J22">
        <v>4521</v>
      </c>
      <c r="K22">
        <v>0</v>
      </c>
      <c r="L22">
        <v>141</v>
      </c>
      <c r="M22">
        <v>1</v>
      </c>
      <c r="N22">
        <v>0</v>
      </c>
      <c r="O22">
        <v>1512</v>
      </c>
      <c r="P22">
        <v>3418</v>
      </c>
      <c r="Q22">
        <v>113</v>
      </c>
      <c r="R22">
        <v>24</v>
      </c>
      <c r="S22">
        <v>0</v>
      </c>
      <c r="T22">
        <v>1421</v>
      </c>
      <c r="U22">
        <v>0</v>
      </c>
      <c r="V22">
        <v>59</v>
      </c>
      <c r="W22">
        <v>0</v>
      </c>
      <c r="X22">
        <v>276</v>
      </c>
      <c r="Y22">
        <v>22</v>
      </c>
      <c r="Z22">
        <v>737</v>
      </c>
      <c r="AA22">
        <v>1109</v>
      </c>
      <c r="AB22">
        <v>890</v>
      </c>
      <c r="AC22">
        <v>0</v>
      </c>
      <c r="AD22">
        <v>1177</v>
      </c>
      <c r="AE22">
        <v>9578</v>
      </c>
      <c r="AF22">
        <v>28886</v>
      </c>
      <c r="AG22">
        <v>9680</v>
      </c>
      <c r="AH22">
        <v>3531</v>
      </c>
      <c r="AI22">
        <v>15675</v>
      </c>
      <c r="AJ22">
        <v>28885</v>
      </c>
    </row>
    <row r="23" spans="1:36" x14ac:dyDescent="0.25">
      <c r="A23" t="s">
        <v>118</v>
      </c>
      <c r="B23">
        <v>0</v>
      </c>
      <c r="C23">
        <v>147</v>
      </c>
      <c r="D23">
        <v>508</v>
      </c>
      <c r="E23">
        <v>55</v>
      </c>
      <c r="F23">
        <v>8</v>
      </c>
      <c r="G23">
        <v>728</v>
      </c>
      <c r="H23">
        <v>121</v>
      </c>
      <c r="I23">
        <v>1793</v>
      </c>
      <c r="J23">
        <v>4521</v>
      </c>
      <c r="K23">
        <v>0</v>
      </c>
      <c r="L23">
        <v>141</v>
      </c>
      <c r="M23">
        <v>1</v>
      </c>
      <c r="N23">
        <v>0</v>
      </c>
      <c r="O23">
        <v>1512</v>
      </c>
      <c r="P23">
        <v>3419</v>
      </c>
      <c r="Q23">
        <v>82</v>
      </c>
      <c r="R23">
        <v>42</v>
      </c>
      <c r="S23">
        <v>0</v>
      </c>
      <c r="T23">
        <v>1539</v>
      </c>
      <c r="U23">
        <v>0</v>
      </c>
      <c r="V23">
        <v>56</v>
      </c>
      <c r="W23">
        <v>0</v>
      </c>
      <c r="X23">
        <v>276</v>
      </c>
      <c r="Y23">
        <v>23</v>
      </c>
      <c r="Z23">
        <v>737</v>
      </c>
      <c r="AA23">
        <v>742</v>
      </c>
      <c r="AB23">
        <v>890</v>
      </c>
      <c r="AC23">
        <v>0</v>
      </c>
      <c r="AD23">
        <v>707</v>
      </c>
      <c r="AE23">
        <v>7526</v>
      </c>
      <c r="AF23">
        <v>25574</v>
      </c>
      <c r="AG23">
        <v>7581</v>
      </c>
      <c r="AH23">
        <v>3501</v>
      </c>
      <c r="AI23">
        <v>14492</v>
      </c>
      <c r="AJ23">
        <v>25573</v>
      </c>
    </row>
    <row r="24" spans="1:36" x14ac:dyDescent="0.25">
      <c r="A24" t="s">
        <v>119</v>
      </c>
      <c r="B24">
        <v>1100</v>
      </c>
      <c r="C24">
        <v>3062</v>
      </c>
      <c r="D24">
        <v>1818</v>
      </c>
      <c r="E24">
        <v>7528</v>
      </c>
      <c r="F24">
        <v>968</v>
      </c>
      <c r="G24">
        <v>1828</v>
      </c>
      <c r="H24">
        <v>9618</v>
      </c>
      <c r="I24">
        <v>1364</v>
      </c>
      <c r="J24">
        <v>8374</v>
      </c>
      <c r="K24">
        <v>0</v>
      </c>
      <c r="L24">
        <v>1374</v>
      </c>
      <c r="M24">
        <v>0</v>
      </c>
      <c r="N24">
        <v>13</v>
      </c>
      <c r="O24">
        <v>2298</v>
      </c>
      <c r="P24">
        <v>15751</v>
      </c>
      <c r="Q24">
        <v>25</v>
      </c>
      <c r="R24">
        <v>0</v>
      </c>
      <c r="S24">
        <v>2622</v>
      </c>
      <c r="T24">
        <v>1970</v>
      </c>
      <c r="U24">
        <v>336</v>
      </c>
      <c r="V24">
        <v>314</v>
      </c>
      <c r="W24">
        <v>2360</v>
      </c>
      <c r="X24">
        <v>1530</v>
      </c>
      <c r="Y24">
        <v>441</v>
      </c>
      <c r="Z24">
        <v>1553</v>
      </c>
      <c r="AA24">
        <v>8496</v>
      </c>
      <c r="AB24">
        <v>128</v>
      </c>
      <c r="AC24">
        <v>25</v>
      </c>
      <c r="AD24">
        <v>2920</v>
      </c>
      <c r="AE24">
        <v>41990</v>
      </c>
      <c r="AF24">
        <v>119806</v>
      </c>
      <c r="AG24">
        <v>52140</v>
      </c>
      <c r="AH24">
        <v>17212</v>
      </c>
      <c r="AI24">
        <v>50454</v>
      </c>
      <c r="AJ24">
        <v>117184</v>
      </c>
    </row>
    <row r="25" spans="1:36" x14ac:dyDescent="0.25">
      <c r="A25" t="s">
        <v>120</v>
      </c>
      <c r="B25">
        <v>911</v>
      </c>
      <c r="C25">
        <v>832</v>
      </c>
      <c r="D25">
        <v>289</v>
      </c>
      <c r="E25">
        <v>770</v>
      </c>
      <c r="F25">
        <v>215</v>
      </c>
      <c r="G25">
        <v>271</v>
      </c>
      <c r="H25">
        <v>29</v>
      </c>
      <c r="I25">
        <v>626</v>
      </c>
      <c r="J25">
        <v>8351</v>
      </c>
      <c r="K25">
        <v>184</v>
      </c>
      <c r="L25">
        <v>48</v>
      </c>
      <c r="M25">
        <v>0</v>
      </c>
      <c r="N25">
        <v>119</v>
      </c>
      <c r="O25">
        <v>1448</v>
      </c>
      <c r="P25">
        <v>0</v>
      </c>
      <c r="Q25">
        <v>342</v>
      </c>
      <c r="R25">
        <v>37</v>
      </c>
      <c r="S25">
        <v>50</v>
      </c>
      <c r="T25">
        <v>512</v>
      </c>
      <c r="U25">
        <v>223</v>
      </c>
      <c r="V25">
        <v>13</v>
      </c>
      <c r="W25">
        <v>195</v>
      </c>
      <c r="X25">
        <v>58</v>
      </c>
      <c r="Y25">
        <v>12</v>
      </c>
      <c r="Z25">
        <v>608</v>
      </c>
      <c r="AA25">
        <v>64</v>
      </c>
      <c r="AB25">
        <v>171</v>
      </c>
      <c r="AC25">
        <v>70</v>
      </c>
      <c r="AD25">
        <v>5173</v>
      </c>
      <c r="AE25">
        <v>7469</v>
      </c>
      <c r="AF25">
        <v>29090</v>
      </c>
      <c r="AG25">
        <v>8289</v>
      </c>
      <c r="AH25">
        <v>1476</v>
      </c>
      <c r="AI25">
        <v>19325</v>
      </c>
      <c r="AJ25">
        <v>29040</v>
      </c>
    </row>
    <row r="26" spans="1:36" x14ac:dyDescent="0.25">
      <c r="A26" t="s">
        <v>121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</row>
    <row r="27" spans="1:36" x14ac:dyDescent="0.25">
      <c r="A27" t="s">
        <v>122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</row>
    <row r="28" spans="1:36" x14ac:dyDescent="0.25">
      <c r="A28" t="s">
        <v>123</v>
      </c>
      <c r="B28">
        <v>0</v>
      </c>
      <c r="C28">
        <v>74</v>
      </c>
      <c r="D28">
        <v>196</v>
      </c>
      <c r="E28">
        <v>0</v>
      </c>
      <c r="F28">
        <v>0</v>
      </c>
      <c r="G28">
        <v>0</v>
      </c>
      <c r="H28">
        <v>0</v>
      </c>
      <c r="I28">
        <v>0</v>
      </c>
      <c r="J28">
        <v>2624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124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167</v>
      </c>
      <c r="AB28">
        <v>0</v>
      </c>
      <c r="AC28">
        <v>0</v>
      </c>
      <c r="AD28">
        <v>0</v>
      </c>
      <c r="AE28">
        <v>84</v>
      </c>
      <c r="AF28">
        <v>3269</v>
      </c>
      <c r="AG28">
        <v>84</v>
      </c>
      <c r="AH28">
        <v>0</v>
      </c>
      <c r="AI28">
        <v>3185</v>
      </c>
      <c r="AJ28">
        <v>3269</v>
      </c>
    </row>
    <row r="29" spans="1:36" x14ac:dyDescent="0.25">
      <c r="A29" t="s">
        <v>124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</row>
    <row r="30" spans="1:36" x14ac:dyDescent="0.25">
      <c r="A30" t="s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</row>
    <row r="31" spans="1:36" x14ac:dyDescent="0.25">
      <c r="A31" t="s">
        <v>535</v>
      </c>
      <c r="B31">
        <v>32044</v>
      </c>
      <c r="C31">
        <v>9909</v>
      </c>
      <c r="D31">
        <v>25386</v>
      </c>
      <c r="E31">
        <v>40700</v>
      </c>
      <c r="F31">
        <v>1370</v>
      </c>
      <c r="G31">
        <v>6910</v>
      </c>
      <c r="H31">
        <v>10556</v>
      </c>
      <c r="I31">
        <v>21987</v>
      </c>
      <c r="J31">
        <v>77272</v>
      </c>
      <c r="K31">
        <v>13774</v>
      </c>
      <c r="L31">
        <v>15232</v>
      </c>
      <c r="M31">
        <v>0</v>
      </c>
      <c r="N31">
        <v>15466</v>
      </c>
      <c r="O31">
        <v>172646</v>
      </c>
      <c r="P31">
        <v>289923</v>
      </c>
      <c r="Q31">
        <v>82360</v>
      </c>
      <c r="R31">
        <v>2895</v>
      </c>
      <c r="S31">
        <v>125611</v>
      </c>
      <c r="T31">
        <v>60960</v>
      </c>
      <c r="U31">
        <v>11843</v>
      </c>
      <c r="V31">
        <v>764</v>
      </c>
      <c r="W31">
        <v>3062</v>
      </c>
      <c r="X31">
        <v>13124</v>
      </c>
      <c r="Y31">
        <v>1617</v>
      </c>
      <c r="Z31">
        <v>94799</v>
      </c>
      <c r="AA31">
        <v>824</v>
      </c>
      <c r="AB31">
        <v>750</v>
      </c>
      <c r="AC31">
        <v>95025</v>
      </c>
      <c r="AD31">
        <v>165784</v>
      </c>
      <c r="AE31">
        <v>915196</v>
      </c>
      <c r="AF31">
        <v>2307789</v>
      </c>
      <c r="AG31">
        <v>1081507</v>
      </c>
      <c r="AH31">
        <v>416170</v>
      </c>
      <c r="AI31">
        <v>810112</v>
      </c>
      <c r="AJ31">
        <v>2182178</v>
      </c>
    </row>
    <row r="32" spans="1:36" x14ac:dyDescent="0.25">
      <c r="A32" t="s">
        <v>126</v>
      </c>
      <c r="B32" t="s">
        <v>98</v>
      </c>
      <c r="C32" t="s">
        <v>98</v>
      </c>
      <c r="D32" t="s">
        <v>98</v>
      </c>
      <c r="E32" t="s">
        <v>98</v>
      </c>
      <c r="F32" t="s">
        <v>98</v>
      </c>
      <c r="G32" t="s">
        <v>98</v>
      </c>
      <c r="H32" t="s">
        <v>98</v>
      </c>
      <c r="I32" t="s">
        <v>98</v>
      </c>
      <c r="J32" t="s">
        <v>98</v>
      </c>
      <c r="K32" t="s">
        <v>98</v>
      </c>
      <c r="L32" t="s">
        <v>98</v>
      </c>
      <c r="M32" t="s">
        <v>98</v>
      </c>
      <c r="N32" t="s">
        <v>98</v>
      </c>
      <c r="O32" t="s">
        <v>98</v>
      </c>
      <c r="P32" t="s">
        <v>98</v>
      </c>
      <c r="Q32" t="s">
        <v>98</v>
      </c>
      <c r="R32" t="s">
        <v>98</v>
      </c>
      <c r="S32" t="s">
        <v>98</v>
      </c>
      <c r="T32" t="s">
        <v>98</v>
      </c>
      <c r="U32" t="s">
        <v>98</v>
      </c>
      <c r="V32" t="s">
        <v>98</v>
      </c>
      <c r="W32" t="s">
        <v>98</v>
      </c>
      <c r="X32" t="s">
        <v>98</v>
      </c>
      <c r="Y32" t="s">
        <v>98</v>
      </c>
      <c r="Z32" t="s">
        <v>98</v>
      </c>
      <c r="AA32" t="s">
        <v>98</v>
      </c>
      <c r="AB32" t="s">
        <v>98</v>
      </c>
      <c r="AC32" t="s">
        <v>98</v>
      </c>
      <c r="AD32" t="s">
        <v>98</v>
      </c>
      <c r="AE32" t="s">
        <v>98</v>
      </c>
      <c r="AF32" t="s">
        <v>98</v>
      </c>
      <c r="AG32" t="s">
        <v>98</v>
      </c>
      <c r="AH32" t="s">
        <v>98</v>
      </c>
      <c r="AI32" t="s">
        <v>98</v>
      </c>
      <c r="AJ32" t="s">
        <v>98</v>
      </c>
    </row>
    <row r="33" spans="1:36" x14ac:dyDescent="0.25">
      <c r="A33" t="s">
        <v>127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22</v>
      </c>
      <c r="P33">
        <v>46377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46399</v>
      </c>
      <c r="AG33">
        <v>0</v>
      </c>
      <c r="AH33">
        <v>46377</v>
      </c>
      <c r="AI33">
        <v>22</v>
      </c>
      <c r="AJ33">
        <v>46399</v>
      </c>
    </row>
    <row r="34" spans="1:36" x14ac:dyDescent="0.25">
      <c r="A34" t="s">
        <v>128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77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77</v>
      </c>
      <c r="AG34">
        <v>0</v>
      </c>
      <c r="AH34">
        <v>77</v>
      </c>
      <c r="AI34">
        <v>0</v>
      </c>
      <c r="AJ34">
        <v>77</v>
      </c>
    </row>
    <row r="35" spans="1:36" x14ac:dyDescent="0.25">
      <c r="A35" t="s">
        <v>129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</row>
    <row r="36" spans="1:36" x14ac:dyDescent="0.25">
      <c r="A36" t="s">
        <v>130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</row>
    <row r="37" spans="1:36" x14ac:dyDescent="0.25">
      <c r="A37" t="s">
        <v>131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</row>
    <row r="38" spans="1:36" x14ac:dyDescent="0.25">
      <c r="A38" t="s">
        <v>132</v>
      </c>
      <c r="B38">
        <v>0</v>
      </c>
      <c r="C38">
        <v>96</v>
      </c>
      <c r="D38">
        <v>0</v>
      </c>
      <c r="E38">
        <v>1144</v>
      </c>
      <c r="F38">
        <v>0</v>
      </c>
      <c r="G38">
        <v>175</v>
      </c>
      <c r="H38">
        <v>8</v>
      </c>
      <c r="I38">
        <v>669</v>
      </c>
      <c r="J38">
        <v>769</v>
      </c>
      <c r="K38">
        <v>305</v>
      </c>
      <c r="L38">
        <v>0</v>
      </c>
      <c r="M38">
        <v>0</v>
      </c>
      <c r="N38">
        <v>43</v>
      </c>
      <c r="O38">
        <v>2052</v>
      </c>
      <c r="P38">
        <v>11055</v>
      </c>
      <c r="Q38">
        <v>0</v>
      </c>
      <c r="R38">
        <v>0</v>
      </c>
      <c r="S38">
        <v>0</v>
      </c>
      <c r="T38">
        <v>1490</v>
      </c>
      <c r="U38">
        <v>0</v>
      </c>
      <c r="V38">
        <v>0</v>
      </c>
      <c r="W38">
        <v>191</v>
      </c>
      <c r="X38">
        <v>176</v>
      </c>
      <c r="Y38">
        <v>30</v>
      </c>
      <c r="Z38" t="s">
        <v>195</v>
      </c>
      <c r="AA38">
        <v>0</v>
      </c>
      <c r="AB38">
        <v>0</v>
      </c>
      <c r="AC38">
        <v>0</v>
      </c>
      <c r="AD38">
        <v>1377</v>
      </c>
      <c r="AE38">
        <v>9915</v>
      </c>
      <c r="AF38">
        <v>29495</v>
      </c>
      <c r="AG38">
        <v>11059</v>
      </c>
      <c r="AH38">
        <v>11055</v>
      </c>
      <c r="AI38">
        <v>7381</v>
      </c>
      <c r="AJ38">
        <v>29495</v>
      </c>
    </row>
    <row r="39" spans="1:36" x14ac:dyDescent="0.25">
      <c r="A39" t="s">
        <v>133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6" x14ac:dyDescent="0.25">
      <c r="A40" t="s">
        <v>134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415</v>
      </c>
      <c r="K40">
        <v>391</v>
      </c>
      <c r="L40">
        <v>0</v>
      </c>
      <c r="M40">
        <v>0</v>
      </c>
      <c r="N40">
        <v>1</v>
      </c>
      <c r="O40">
        <v>63</v>
      </c>
      <c r="P40">
        <v>3946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10</v>
      </c>
      <c r="AB40">
        <v>11</v>
      </c>
      <c r="AC40">
        <v>0</v>
      </c>
      <c r="AD40">
        <v>0</v>
      </c>
      <c r="AE40">
        <v>0</v>
      </c>
      <c r="AF40">
        <v>4837</v>
      </c>
      <c r="AG40">
        <v>0</v>
      </c>
      <c r="AH40">
        <v>3946</v>
      </c>
      <c r="AI40">
        <v>891</v>
      </c>
      <c r="AJ40">
        <v>4837</v>
      </c>
    </row>
    <row r="41" spans="1:36" x14ac:dyDescent="0.25">
      <c r="A41" t="s">
        <v>135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</row>
    <row r="42" spans="1:36" x14ac:dyDescent="0.25">
      <c r="A42" t="s">
        <v>136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</row>
    <row r="43" spans="1:36" x14ac:dyDescent="0.25">
      <c r="A43" t="s">
        <v>137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</row>
    <row r="44" spans="1:36" x14ac:dyDescent="0.25">
      <c r="A44" t="s">
        <v>138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592</v>
      </c>
      <c r="AF44">
        <v>592</v>
      </c>
      <c r="AG44">
        <v>592</v>
      </c>
      <c r="AH44">
        <v>0</v>
      </c>
      <c r="AI44">
        <v>0</v>
      </c>
      <c r="AJ44">
        <v>592</v>
      </c>
    </row>
    <row r="45" spans="1:36" x14ac:dyDescent="0.25">
      <c r="A45" t="s">
        <v>139</v>
      </c>
      <c r="B45">
        <v>0</v>
      </c>
      <c r="C45">
        <v>0</v>
      </c>
      <c r="D45">
        <v>10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518</v>
      </c>
      <c r="Q45">
        <v>394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4</v>
      </c>
      <c r="AB45">
        <v>0</v>
      </c>
      <c r="AC45">
        <v>0</v>
      </c>
      <c r="AD45">
        <v>0</v>
      </c>
      <c r="AE45">
        <v>430</v>
      </c>
      <c r="AF45">
        <v>1356</v>
      </c>
      <c r="AG45">
        <v>430</v>
      </c>
      <c r="AH45">
        <v>912</v>
      </c>
      <c r="AI45">
        <v>14</v>
      </c>
      <c r="AJ45">
        <v>1356</v>
      </c>
    </row>
    <row r="46" spans="1:36" x14ac:dyDescent="0.25">
      <c r="A46" t="s">
        <v>140</v>
      </c>
      <c r="B46">
        <v>1519</v>
      </c>
      <c r="C46">
        <v>8</v>
      </c>
      <c r="D46">
        <v>14</v>
      </c>
      <c r="E46">
        <v>1125</v>
      </c>
      <c r="F46">
        <v>10</v>
      </c>
      <c r="G46">
        <v>50</v>
      </c>
      <c r="H46">
        <v>38</v>
      </c>
      <c r="I46">
        <v>355</v>
      </c>
      <c r="J46">
        <v>758</v>
      </c>
      <c r="K46">
        <v>2043</v>
      </c>
      <c r="L46">
        <v>25</v>
      </c>
      <c r="M46">
        <v>2</v>
      </c>
      <c r="N46">
        <v>135</v>
      </c>
      <c r="O46">
        <v>674</v>
      </c>
      <c r="P46">
        <v>3151</v>
      </c>
      <c r="Q46">
        <v>130</v>
      </c>
      <c r="R46">
        <v>0</v>
      </c>
      <c r="S46">
        <v>664</v>
      </c>
      <c r="T46">
        <v>40</v>
      </c>
      <c r="U46">
        <v>1</v>
      </c>
      <c r="V46">
        <v>35</v>
      </c>
      <c r="W46">
        <v>9</v>
      </c>
      <c r="X46">
        <v>68</v>
      </c>
      <c r="Y46">
        <v>0</v>
      </c>
      <c r="Z46">
        <v>5506</v>
      </c>
      <c r="AA46">
        <v>67</v>
      </c>
      <c r="AB46">
        <v>121</v>
      </c>
      <c r="AC46">
        <v>13</v>
      </c>
      <c r="AD46">
        <v>283</v>
      </c>
      <c r="AE46">
        <v>8649</v>
      </c>
      <c r="AF46">
        <v>25493</v>
      </c>
      <c r="AG46">
        <v>10438</v>
      </c>
      <c r="AH46">
        <v>4801</v>
      </c>
      <c r="AI46">
        <v>10254</v>
      </c>
      <c r="AJ46">
        <v>24827</v>
      </c>
    </row>
    <row r="47" spans="1:36" x14ac:dyDescent="0.25">
      <c r="A47" t="s">
        <v>141</v>
      </c>
      <c r="B47">
        <v>590</v>
      </c>
      <c r="C47">
        <v>561</v>
      </c>
      <c r="D47">
        <v>789</v>
      </c>
      <c r="E47">
        <v>4748</v>
      </c>
      <c r="F47">
        <v>99</v>
      </c>
      <c r="G47">
        <v>1056</v>
      </c>
      <c r="H47">
        <v>422</v>
      </c>
      <c r="I47">
        <v>4235</v>
      </c>
      <c r="J47">
        <v>1994</v>
      </c>
      <c r="K47">
        <v>6903</v>
      </c>
      <c r="L47">
        <v>388</v>
      </c>
      <c r="M47">
        <v>0</v>
      </c>
      <c r="N47">
        <v>1804</v>
      </c>
      <c r="O47">
        <v>19003</v>
      </c>
      <c r="P47">
        <v>80362</v>
      </c>
      <c r="Q47">
        <v>20711</v>
      </c>
      <c r="R47">
        <v>0</v>
      </c>
      <c r="S47">
        <v>55711</v>
      </c>
      <c r="T47">
        <v>37</v>
      </c>
      <c r="U47">
        <v>0</v>
      </c>
      <c r="V47">
        <v>0</v>
      </c>
      <c r="W47">
        <v>2104</v>
      </c>
      <c r="X47">
        <v>4626</v>
      </c>
      <c r="Y47">
        <v>680</v>
      </c>
      <c r="Z47">
        <v>11859</v>
      </c>
      <c r="AA47">
        <v>987</v>
      </c>
      <c r="AB47">
        <v>54</v>
      </c>
      <c r="AC47">
        <v>6469</v>
      </c>
      <c r="AD47">
        <v>3072</v>
      </c>
      <c r="AE47">
        <v>40227</v>
      </c>
      <c r="AF47">
        <v>269491</v>
      </c>
      <c r="AG47">
        <v>100686</v>
      </c>
      <c r="AH47">
        <v>101663</v>
      </c>
      <c r="AI47">
        <v>67142</v>
      </c>
      <c r="AJ47">
        <v>213780</v>
      </c>
    </row>
    <row r="48" spans="1:36" x14ac:dyDescent="0.25">
      <c r="A48" t="s">
        <v>142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20</v>
      </c>
      <c r="Q48">
        <v>3947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44</v>
      </c>
      <c r="AD48">
        <v>0</v>
      </c>
      <c r="AE48">
        <v>0</v>
      </c>
      <c r="AF48">
        <v>4011</v>
      </c>
      <c r="AG48">
        <v>0</v>
      </c>
      <c r="AH48">
        <v>3967</v>
      </c>
      <c r="AI48">
        <v>44</v>
      </c>
      <c r="AJ48">
        <v>4011</v>
      </c>
    </row>
    <row r="49" spans="1:36" x14ac:dyDescent="0.25">
      <c r="A49" t="s">
        <v>143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</row>
    <row r="50" spans="1:36" x14ac:dyDescent="0.25">
      <c r="A50" t="s">
        <v>144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</row>
    <row r="51" spans="1:36" x14ac:dyDescent="0.25">
      <c r="A51" t="s">
        <v>145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6932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6932</v>
      </c>
      <c r="AG51">
        <v>0</v>
      </c>
      <c r="AH51">
        <v>6932</v>
      </c>
      <c r="AI51">
        <v>0</v>
      </c>
      <c r="AJ51">
        <v>6932</v>
      </c>
    </row>
    <row r="52" spans="1:36" x14ac:dyDescent="0.25">
      <c r="A52" t="s">
        <v>146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25">
      <c r="A53" t="s">
        <v>147</v>
      </c>
      <c r="B53">
        <v>0</v>
      </c>
      <c r="C53">
        <v>0</v>
      </c>
      <c r="D53">
        <v>0</v>
      </c>
      <c r="E53">
        <v>2828</v>
      </c>
      <c r="F53">
        <v>0</v>
      </c>
      <c r="G53">
        <v>0</v>
      </c>
      <c r="H53">
        <v>0</v>
      </c>
      <c r="I53">
        <v>425</v>
      </c>
      <c r="J53">
        <v>397</v>
      </c>
      <c r="K53">
        <v>0</v>
      </c>
      <c r="L53">
        <v>0</v>
      </c>
      <c r="M53">
        <v>0</v>
      </c>
      <c r="N53">
        <v>0</v>
      </c>
      <c r="O53">
        <v>999</v>
      </c>
      <c r="P53">
        <v>3819</v>
      </c>
      <c r="Q53">
        <v>0</v>
      </c>
      <c r="R53">
        <v>0</v>
      </c>
      <c r="S53">
        <v>1877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1143</v>
      </c>
      <c r="AA53">
        <v>0</v>
      </c>
      <c r="AB53">
        <v>0</v>
      </c>
      <c r="AC53">
        <v>0</v>
      </c>
      <c r="AD53">
        <v>0</v>
      </c>
      <c r="AE53">
        <v>17508</v>
      </c>
      <c r="AF53">
        <v>28996</v>
      </c>
      <c r="AG53">
        <v>22213</v>
      </c>
      <c r="AH53">
        <v>3819</v>
      </c>
      <c r="AI53">
        <v>2964</v>
      </c>
      <c r="AJ53">
        <v>27119</v>
      </c>
    </row>
    <row r="54" spans="1:36" x14ac:dyDescent="0.25">
      <c r="A54" t="s">
        <v>148</v>
      </c>
      <c r="B54">
        <v>0</v>
      </c>
      <c r="C54">
        <v>615</v>
      </c>
      <c r="D54">
        <v>0</v>
      </c>
      <c r="E54">
        <v>0</v>
      </c>
      <c r="F54">
        <v>6</v>
      </c>
      <c r="G54">
        <v>0</v>
      </c>
      <c r="H54">
        <v>0</v>
      </c>
      <c r="I54">
        <v>479</v>
      </c>
      <c r="J54">
        <v>4271</v>
      </c>
      <c r="K54">
        <v>0</v>
      </c>
      <c r="L54">
        <v>122</v>
      </c>
      <c r="M54">
        <v>0</v>
      </c>
      <c r="N54">
        <v>0</v>
      </c>
      <c r="O54">
        <v>12596</v>
      </c>
      <c r="P54">
        <v>0</v>
      </c>
      <c r="Q54">
        <v>0</v>
      </c>
      <c r="R54">
        <v>0</v>
      </c>
      <c r="S54">
        <v>0</v>
      </c>
      <c r="T54">
        <v>652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9</v>
      </c>
      <c r="AB54">
        <v>0</v>
      </c>
      <c r="AC54">
        <v>0</v>
      </c>
      <c r="AD54">
        <v>0</v>
      </c>
      <c r="AE54">
        <v>815</v>
      </c>
      <c r="AF54">
        <v>19565</v>
      </c>
      <c r="AG54">
        <v>815</v>
      </c>
      <c r="AH54">
        <v>0</v>
      </c>
      <c r="AI54">
        <v>18750</v>
      </c>
      <c r="AJ54">
        <v>19565</v>
      </c>
    </row>
    <row r="55" spans="1:36" x14ac:dyDescent="0.25">
      <c r="A55" t="s">
        <v>149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</row>
    <row r="56" spans="1:36" x14ac:dyDescent="0.25">
      <c r="A56" t="s">
        <v>150</v>
      </c>
      <c r="B56">
        <v>0</v>
      </c>
      <c r="C56">
        <v>0</v>
      </c>
      <c r="D56">
        <v>48227</v>
      </c>
      <c r="E56">
        <v>93492</v>
      </c>
      <c r="F56">
        <v>26172</v>
      </c>
      <c r="G56">
        <v>0</v>
      </c>
      <c r="H56">
        <v>23423</v>
      </c>
      <c r="I56">
        <v>439730</v>
      </c>
      <c r="J56">
        <v>140534</v>
      </c>
      <c r="K56">
        <v>0</v>
      </c>
      <c r="L56">
        <v>14677</v>
      </c>
      <c r="M56">
        <v>0</v>
      </c>
      <c r="N56">
        <v>0</v>
      </c>
      <c r="O56">
        <v>0</v>
      </c>
      <c r="P56">
        <v>263832</v>
      </c>
      <c r="Q56">
        <v>142937</v>
      </c>
      <c r="R56">
        <v>0</v>
      </c>
      <c r="S56">
        <v>10421</v>
      </c>
      <c r="T56">
        <v>4200</v>
      </c>
      <c r="U56">
        <v>0</v>
      </c>
      <c r="V56">
        <v>0</v>
      </c>
      <c r="W56">
        <v>0</v>
      </c>
      <c r="X56">
        <v>0</v>
      </c>
      <c r="Y56">
        <v>15334</v>
      </c>
      <c r="Z56">
        <v>55103</v>
      </c>
      <c r="AA56">
        <v>66969</v>
      </c>
      <c r="AB56">
        <v>27925</v>
      </c>
      <c r="AC56">
        <v>0</v>
      </c>
      <c r="AD56">
        <v>63028</v>
      </c>
      <c r="AE56">
        <v>836634</v>
      </c>
      <c r="AF56">
        <v>2272638</v>
      </c>
      <c r="AG56">
        <v>940547</v>
      </c>
      <c r="AH56">
        <v>406769</v>
      </c>
      <c r="AI56">
        <v>925322</v>
      </c>
      <c r="AJ56">
        <v>2262217</v>
      </c>
    </row>
    <row r="57" spans="1:36" x14ac:dyDescent="0.25">
      <c r="A57" t="s">
        <v>151</v>
      </c>
      <c r="B57">
        <v>14279</v>
      </c>
      <c r="C57">
        <v>36671</v>
      </c>
      <c r="D57">
        <v>389</v>
      </c>
      <c r="E57">
        <v>370694</v>
      </c>
      <c r="F57">
        <v>2089</v>
      </c>
      <c r="G57">
        <v>28</v>
      </c>
      <c r="H57">
        <v>14177</v>
      </c>
      <c r="I57">
        <v>58104</v>
      </c>
      <c r="J57">
        <v>20903</v>
      </c>
      <c r="K57">
        <v>2591</v>
      </c>
      <c r="L57">
        <v>210</v>
      </c>
      <c r="M57">
        <v>8394</v>
      </c>
      <c r="N57">
        <v>667</v>
      </c>
      <c r="O57">
        <v>32816</v>
      </c>
      <c r="P57">
        <v>74009</v>
      </c>
      <c r="Q57">
        <v>3631</v>
      </c>
      <c r="R57">
        <v>108</v>
      </c>
      <c r="S57">
        <v>27276</v>
      </c>
      <c r="T57">
        <v>107</v>
      </c>
      <c r="U57">
        <v>23639</v>
      </c>
      <c r="V57">
        <v>133656</v>
      </c>
      <c r="W57">
        <v>2352</v>
      </c>
      <c r="X57">
        <v>10092</v>
      </c>
      <c r="Y57">
        <v>4451</v>
      </c>
      <c r="Z57">
        <v>27233</v>
      </c>
      <c r="AA57">
        <v>66159</v>
      </c>
      <c r="AB57">
        <v>35250</v>
      </c>
      <c r="AC57">
        <v>35851</v>
      </c>
      <c r="AD57">
        <v>5089</v>
      </c>
      <c r="AE57">
        <v>249619</v>
      </c>
      <c r="AF57">
        <v>1260534</v>
      </c>
      <c r="AG57">
        <v>647589</v>
      </c>
      <c r="AH57">
        <v>115558</v>
      </c>
      <c r="AI57">
        <v>497387</v>
      </c>
      <c r="AJ57">
        <v>1224864</v>
      </c>
    </row>
    <row r="58" spans="1:36" x14ac:dyDescent="0.25">
      <c r="A58" t="s">
        <v>152</v>
      </c>
      <c r="B58">
        <v>0</v>
      </c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3579</v>
      </c>
      <c r="N58">
        <v>0</v>
      </c>
      <c r="O58">
        <v>5569</v>
      </c>
      <c r="P58">
        <v>3043</v>
      </c>
      <c r="Q58">
        <v>0</v>
      </c>
      <c r="R58">
        <v>0</v>
      </c>
      <c r="S58">
        <v>7404</v>
      </c>
      <c r="T58">
        <v>0</v>
      </c>
      <c r="U58">
        <v>3555</v>
      </c>
      <c r="V58">
        <v>0</v>
      </c>
      <c r="W58">
        <v>0</v>
      </c>
      <c r="X58">
        <v>201</v>
      </c>
      <c r="Y58">
        <v>0</v>
      </c>
      <c r="Z58">
        <v>0</v>
      </c>
      <c r="AA58">
        <v>0</v>
      </c>
      <c r="AB58">
        <v>0</v>
      </c>
      <c r="AC58">
        <v>156</v>
      </c>
      <c r="AD58">
        <v>0</v>
      </c>
      <c r="AE58">
        <v>16798</v>
      </c>
      <c r="AF58">
        <v>40307</v>
      </c>
      <c r="AG58">
        <v>24202</v>
      </c>
      <c r="AH58">
        <v>6598</v>
      </c>
      <c r="AI58">
        <v>9507</v>
      </c>
      <c r="AJ58">
        <v>29324</v>
      </c>
    </row>
    <row r="59" spans="1:36" x14ac:dyDescent="0.25">
      <c r="A59" t="s">
        <v>153</v>
      </c>
      <c r="B59">
        <v>123</v>
      </c>
      <c r="C59">
        <v>24</v>
      </c>
      <c r="D59">
        <v>6</v>
      </c>
      <c r="E59">
        <v>26</v>
      </c>
      <c r="F59">
        <v>2</v>
      </c>
      <c r="G59">
        <v>2</v>
      </c>
      <c r="H59">
        <v>4</v>
      </c>
      <c r="I59">
        <v>16</v>
      </c>
      <c r="J59">
        <v>3075</v>
      </c>
      <c r="K59">
        <v>1</v>
      </c>
      <c r="L59">
        <v>0</v>
      </c>
      <c r="M59">
        <v>0</v>
      </c>
      <c r="N59">
        <v>0</v>
      </c>
      <c r="O59">
        <v>38</v>
      </c>
      <c r="P59">
        <v>2015</v>
      </c>
      <c r="Q59">
        <v>70</v>
      </c>
      <c r="R59">
        <v>21</v>
      </c>
      <c r="S59">
        <v>9</v>
      </c>
      <c r="T59">
        <v>35</v>
      </c>
      <c r="U59">
        <v>0</v>
      </c>
      <c r="V59">
        <v>0</v>
      </c>
      <c r="W59">
        <v>0</v>
      </c>
      <c r="X59">
        <v>24</v>
      </c>
      <c r="Y59">
        <v>0</v>
      </c>
      <c r="Z59">
        <v>500</v>
      </c>
      <c r="AA59">
        <v>3</v>
      </c>
      <c r="AB59">
        <v>27</v>
      </c>
      <c r="AC59">
        <v>0</v>
      </c>
      <c r="AD59">
        <v>14</v>
      </c>
      <c r="AE59">
        <v>1000</v>
      </c>
      <c r="AF59">
        <v>7035</v>
      </c>
      <c r="AG59">
        <v>1035</v>
      </c>
      <c r="AH59">
        <v>2208</v>
      </c>
      <c r="AI59">
        <v>3792</v>
      </c>
      <c r="AJ59">
        <v>7026</v>
      </c>
    </row>
    <row r="60" spans="1:36" x14ac:dyDescent="0.25">
      <c r="A60" t="s">
        <v>154</v>
      </c>
      <c r="B60">
        <v>4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8</v>
      </c>
      <c r="AA60">
        <v>0</v>
      </c>
      <c r="AB60">
        <v>0</v>
      </c>
      <c r="AC60">
        <v>0</v>
      </c>
      <c r="AD60">
        <v>0</v>
      </c>
      <c r="AE60">
        <v>673</v>
      </c>
      <c r="AF60">
        <v>685</v>
      </c>
      <c r="AG60">
        <v>673</v>
      </c>
      <c r="AH60">
        <v>4</v>
      </c>
      <c r="AI60">
        <v>8</v>
      </c>
      <c r="AJ60">
        <v>685</v>
      </c>
    </row>
    <row r="61" spans="1:36" x14ac:dyDescent="0.25">
      <c r="A61" t="s">
        <v>155</v>
      </c>
      <c r="B61">
        <v>0</v>
      </c>
      <c r="C61">
        <v>0</v>
      </c>
      <c r="D61">
        <v>0</v>
      </c>
      <c r="E61">
        <v>30</v>
      </c>
      <c r="F61">
        <v>0</v>
      </c>
      <c r="G61">
        <v>0</v>
      </c>
      <c r="H61">
        <v>0</v>
      </c>
      <c r="I61">
        <v>519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549</v>
      </c>
      <c r="AG61">
        <v>30</v>
      </c>
      <c r="AH61">
        <v>0</v>
      </c>
      <c r="AI61">
        <v>519</v>
      </c>
      <c r="AJ61">
        <v>549</v>
      </c>
    </row>
    <row r="62" spans="1:36" x14ac:dyDescent="0.25">
      <c r="A62" t="s">
        <v>156</v>
      </c>
      <c r="B62">
        <v>2611</v>
      </c>
      <c r="C62">
        <v>2036</v>
      </c>
      <c r="D62">
        <v>491</v>
      </c>
      <c r="E62">
        <v>3024</v>
      </c>
      <c r="F62">
        <v>125</v>
      </c>
      <c r="G62">
        <v>7171</v>
      </c>
      <c r="H62">
        <v>188</v>
      </c>
      <c r="I62">
        <v>4060</v>
      </c>
      <c r="J62">
        <v>39713</v>
      </c>
      <c r="K62">
        <v>1818</v>
      </c>
      <c r="L62">
        <v>110</v>
      </c>
      <c r="M62">
        <v>0</v>
      </c>
      <c r="N62">
        <v>1958</v>
      </c>
      <c r="O62">
        <v>4034</v>
      </c>
      <c r="P62">
        <v>2624</v>
      </c>
      <c r="Q62">
        <v>376</v>
      </c>
      <c r="R62">
        <v>64</v>
      </c>
      <c r="S62">
        <v>262</v>
      </c>
      <c r="T62">
        <v>3438</v>
      </c>
      <c r="U62">
        <v>929</v>
      </c>
      <c r="V62">
        <v>892</v>
      </c>
      <c r="W62">
        <v>522</v>
      </c>
      <c r="X62">
        <v>4037</v>
      </c>
      <c r="Y62">
        <v>8</v>
      </c>
      <c r="Z62">
        <v>27568</v>
      </c>
      <c r="AA62">
        <v>1430</v>
      </c>
      <c r="AB62">
        <v>16</v>
      </c>
      <c r="AC62">
        <v>355</v>
      </c>
      <c r="AD62">
        <v>5274</v>
      </c>
      <c r="AE62">
        <v>34603</v>
      </c>
      <c r="AF62">
        <v>149737</v>
      </c>
      <c r="AG62">
        <v>37889</v>
      </c>
      <c r="AH62">
        <v>6540</v>
      </c>
      <c r="AI62">
        <v>105308</v>
      </c>
      <c r="AJ62">
        <v>149475</v>
      </c>
    </row>
    <row r="63" spans="1:36" x14ac:dyDescent="0.25">
      <c r="A63" t="s">
        <v>157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144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1021</v>
      </c>
      <c r="P63">
        <v>0</v>
      </c>
      <c r="Q63">
        <v>8</v>
      </c>
      <c r="R63">
        <v>0</v>
      </c>
      <c r="S63">
        <v>0</v>
      </c>
      <c r="T63">
        <v>175</v>
      </c>
      <c r="U63">
        <v>0</v>
      </c>
      <c r="V63">
        <v>52</v>
      </c>
      <c r="W63">
        <v>0</v>
      </c>
      <c r="X63">
        <v>0</v>
      </c>
      <c r="Y63">
        <v>50</v>
      </c>
      <c r="Z63">
        <v>324</v>
      </c>
      <c r="AA63">
        <v>0</v>
      </c>
      <c r="AB63">
        <v>0</v>
      </c>
      <c r="AC63">
        <v>0</v>
      </c>
      <c r="AD63">
        <v>0</v>
      </c>
      <c r="AE63">
        <v>1147</v>
      </c>
      <c r="AF63">
        <v>2921</v>
      </c>
      <c r="AG63">
        <v>1147</v>
      </c>
      <c r="AH63">
        <v>8</v>
      </c>
      <c r="AI63">
        <v>1766</v>
      </c>
      <c r="AJ63">
        <v>2921</v>
      </c>
    </row>
    <row r="64" spans="1:36" x14ac:dyDescent="0.25">
      <c r="A64" t="s">
        <v>158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</row>
    <row r="65" spans="1:36" x14ac:dyDescent="0.25">
      <c r="A65" t="s">
        <v>159</v>
      </c>
      <c r="B65">
        <v>0</v>
      </c>
      <c r="C65">
        <v>17</v>
      </c>
      <c r="D65">
        <v>246</v>
      </c>
      <c r="E65">
        <v>0</v>
      </c>
      <c r="F65">
        <v>1</v>
      </c>
      <c r="G65">
        <v>0</v>
      </c>
      <c r="H65">
        <v>239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64</v>
      </c>
      <c r="R65">
        <v>0</v>
      </c>
      <c r="S65">
        <v>0</v>
      </c>
      <c r="T65">
        <v>0</v>
      </c>
      <c r="U65">
        <v>57</v>
      </c>
      <c r="V65">
        <v>123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747</v>
      </c>
      <c r="AG65">
        <v>0</v>
      </c>
      <c r="AH65">
        <v>121</v>
      </c>
      <c r="AI65">
        <v>626</v>
      </c>
      <c r="AJ65">
        <v>747</v>
      </c>
    </row>
    <row r="66" spans="1:36" x14ac:dyDescent="0.25">
      <c r="A66" t="s">
        <v>160</v>
      </c>
      <c r="B66">
        <v>250816</v>
      </c>
      <c r="C66">
        <v>62277</v>
      </c>
      <c r="D66">
        <v>87526</v>
      </c>
      <c r="E66">
        <v>641991</v>
      </c>
      <c r="F66">
        <v>87764</v>
      </c>
      <c r="G66">
        <v>39157</v>
      </c>
      <c r="H66">
        <v>81246</v>
      </c>
      <c r="I66">
        <v>564352</v>
      </c>
      <c r="J66">
        <v>629546</v>
      </c>
      <c r="K66">
        <v>62711</v>
      </c>
      <c r="L66">
        <v>39960</v>
      </c>
      <c r="M66">
        <v>11977</v>
      </c>
      <c r="N66">
        <v>27877</v>
      </c>
      <c r="O66">
        <v>308222</v>
      </c>
      <c r="P66">
        <v>1125493</v>
      </c>
      <c r="Q66">
        <v>425905</v>
      </c>
      <c r="R66">
        <v>3191</v>
      </c>
      <c r="S66">
        <v>263465</v>
      </c>
      <c r="T66">
        <v>105162</v>
      </c>
      <c r="U66">
        <v>43745</v>
      </c>
      <c r="V66">
        <v>136112</v>
      </c>
      <c r="W66">
        <v>158761</v>
      </c>
      <c r="X66">
        <v>46896</v>
      </c>
      <c r="Y66">
        <v>27892</v>
      </c>
      <c r="Z66">
        <v>301763</v>
      </c>
      <c r="AA66">
        <v>148823</v>
      </c>
      <c r="AB66">
        <v>66463</v>
      </c>
      <c r="AC66">
        <v>191558</v>
      </c>
      <c r="AD66">
        <v>393185</v>
      </c>
      <c r="AE66">
        <v>4323914</v>
      </c>
      <c r="AF66">
        <v>10657750</v>
      </c>
      <c r="AG66">
        <v>5229370</v>
      </c>
      <c r="AH66">
        <v>1845959</v>
      </c>
      <c r="AI66">
        <v>3582421</v>
      </c>
      <c r="AJ66">
        <v>10382308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Final</vt:lpstr>
      <vt:lpstr>GTAP_names</vt:lpstr>
      <vt:lpstr>Agg_inputs</vt:lpstr>
      <vt:lpstr>IEA_big_bal</vt:lpstr>
      <vt:lpstr>v9_regions</vt:lpstr>
      <vt:lpstr>EIA_supp</vt:lpstr>
      <vt:lpstr>scrap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2015-05-11T19:21:28Z</dcterms:modified>
</cp:coreProperties>
</file>